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DCAMC\Desktop\Waleed Tasks\SDTPS\updated - V2\إدارة المخاطر\النماذج\"/>
    </mc:Choice>
  </mc:AlternateContent>
  <bookViews>
    <workbookView xWindow="0" yWindow="0" windowWidth="23040" windowHeight="7464" tabRatio="943" firstSheet="8" activeTab="8"/>
  </bookViews>
  <sheets>
    <sheet name="ملخص بالسنوات" sheetId="32" state="hidden" r:id="rId1"/>
    <sheet name="ملخص بمجالات التدقيق" sheetId="33" state="hidden" r:id="rId2"/>
    <sheet name="ملخص بالقطاعات" sheetId="30" state="hidden" r:id="rId3"/>
    <sheet name="ملخص بالإدارات" sheetId="31" state="hidden" r:id="rId4"/>
    <sheet name="إحصائيات المخاطر" sheetId="11" state="hidden" r:id="rId5"/>
    <sheet name="خطة التدقيق" sheetId="61" state="hidden" r:id="rId6"/>
    <sheet name="احصائيات المخاطر " sheetId="62" state="hidden" r:id="rId7"/>
    <sheet name="سجل المخاطر المجمع (الأولويات)" sheetId="63" state="hidden" r:id="rId8"/>
    <sheet name="سجل المخاطر الشامل - الأقسام" sheetId="64" r:id="rId9"/>
    <sheet name="Sheet2" sheetId="65" state="hidden" r:id="rId10"/>
    <sheet name="الية التقييم" sheetId="67" r:id="rId11"/>
    <sheet name="Sheet1" sheetId="68" state="hidden" r:id="rId12"/>
  </sheets>
  <externalReferences>
    <externalReference r:id="rId13"/>
    <externalReference r:id="rId14"/>
  </externalReferences>
  <definedNames>
    <definedName name="_xlnm._FilterDatabase" localSheetId="8" hidden="1">'سجل المخاطر الشامل - الأقسام'!$A$3:$P$60</definedName>
    <definedName name="_xlnm._FilterDatabase" localSheetId="2" hidden="1">'ملخص بالقطاعات'!$B$10:$K$11</definedName>
    <definedName name="_xlnm._FilterDatabase" localSheetId="1" hidden="1">'ملخص بمجالات التدقيق'!$B$10:$K$11</definedName>
    <definedName name="Likelihood">[1]Likelihood!$A$1:$C$6</definedName>
    <definedName name="_xlnm.Print_Area" localSheetId="4">'إحصائيات المخاطر'!$A$1:$AA$40</definedName>
    <definedName name="_xlnm.Print_Area" localSheetId="8">'سجل المخاطر الشامل - الأقسام'!$A$1:$P$82</definedName>
    <definedName name="_xlnm.Print_Area" localSheetId="2">'ملخص بالقطاعات'!$A$9:$M$49</definedName>
    <definedName name="_xlnm.Print_Area" localSheetId="1">'ملخص بمجالات التدقيق'!$A$9:$L$56</definedName>
    <definedName name="residual_risk">'[1]Residual Risk'!$D$5:$O$16</definedName>
    <definedName name="RiskRank">'[1]Risk Ranking'!$A$1:$G$6</definedName>
  </definedNames>
  <calcPr calcId="162913"/>
</workbook>
</file>

<file path=xl/calcChain.xml><?xml version="1.0" encoding="utf-8"?>
<calcChain xmlns="http://schemas.openxmlformats.org/spreadsheetml/2006/main">
  <c r="I37" i="61" l="1"/>
  <c r="H37" i="61"/>
  <c r="G37" i="61"/>
  <c r="G40" i="62"/>
  <c r="F39" i="62"/>
  <c r="G39" i="62"/>
  <c r="E39" i="62"/>
  <c r="H16" i="62"/>
  <c r="G42" i="62"/>
  <c r="G41" i="62"/>
  <c r="G38" i="62"/>
  <c r="H38" i="61" l="1"/>
  <c r="I38" i="61"/>
  <c r="G38" i="61"/>
  <c r="E38" i="62" l="1"/>
  <c r="F42" i="62" l="1"/>
  <c r="E42" i="62"/>
  <c r="F41" i="62"/>
  <c r="E41" i="62"/>
  <c r="F40" i="62"/>
  <c r="E40" i="62"/>
  <c r="G43" i="62"/>
  <c r="F38" i="62"/>
  <c r="G32" i="62"/>
  <c r="F32" i="62"/>
  <c r="E32" i="62"/>
  <c r="H31" i="62"/>
  <c r="H30" i="62"/>
  <c r="H29" i="62"/>
  <c r="H28" i="62"/>
  <c r="H27" i="62"/>
  <c r="H26" i="62"/>
  <c r="H25" i="62"/>
  <c r="H24" i="62"/>
  <c r="H23" i="62"/>
  <c r="H22" i="62"/>
  <c r="H21" i="62"/>
  <c r="H20" i="62"/>
  <c r="H19" i="62"/>
  <c r="H18" i="62"/>
  <c r="H17" i="62"/>
  <c r="H15" i="62"/>
  <c r="H14" i="62"/>
  <c r="H13" i="62"/>
  <c r="H12" i="62"/>
  <c r="H11" i="62"/>
  <c r="H10" i="62"/>
  <c r="H9" i="62"/>
  <c r="H40" i="62" l="1"/>
  <c r="H42" i="62"/>
  <c r="H38" i="62"/>
  <c r="F43" i="62"/>
  <c r="H32" i="62"/>
  <c r="H39" i="62"/>
  <c r="H41" i="62"/>
  <c r="E43" i="62"/>
  <c r="H43" i="62" l="1"/>
  <c r="F36" i="61"/>
  <c r="F35" i="61"/>
  <c r="E35" i="61"/>
  <c r="D35" i="61"/>
  <c r="F34" i="61"/>
  <c r="E34" i="61"/>
  <c r="D34" i="61"/>
  <c r="F32" i="61"/>
  <c r="E32" i="61"/>
  <c r="D32" i="61"/>
  <c r="F31" i="61"/>
  <c r="E31" i="61"/>
  <c r="D31" i="61"/>
  <c r="F30" i="61"/>
  <c r="E30" i="61"/>
  <c r="D30" i="61"/>
  <c r="F10" i="61"/>
  <c r="E10" i="61"/>
  <c r="D10" i="61"/>
  <c r="F11" i="61"/>
  <c r="E11" i="61"/>
  <c r="D11" i="61"/>
  <c r="F28" i="61"/>
  <c r="E28" i="61"/>
  <c r="D28" i="61"/>
  <c r="F27" i="61"/>
  <c r="E27" i="61"/>
  <c r="D27" i="61"/>
  <c r="F25" i="61"/>
  <c r="E25" i="61"/>
  <c r="D25" i="61"/>
  <c r="F24" i="61"/>
  <c r="E24" i="61"/>
  <c r="D24" i="61"/>
  <c r="F23" i="61"/>
  <c r="E23" i="61"/>
  <c r="D23" i="61"/>
  <c r="F22" i="61"/>
  <c r="E22" i="61"/>
  <c r="D22" i="61"/>
  <c r="F20" i="61"/>
  <c r="E20" i="61"/>
  <c r="D20" i="61"/>
  <c r="F18" i="61"/>
  <c r="E18" i="61"/>
  <c r="D18" i="61"/>
  <c r="F17" i="61"/>
  <c r="E17" i="61"/>
  <c r="D17" i="61"/>
  <c r="E16" i="61"/>
  <c r="F14" i="61"/>
  <c r="E14" i="61"/>
  <c r="D14" i="61"/>
  <c r="I39" i="61" l="1"/>
  <c r="I41" i="61" s="1"/>
  <c r="H39" i="61"/>
  <c r="H41" i="61" s="1"/>
  <c r="G39" i="61" l="1"/>
  <c r="X38" i="61"/>
  <c r="G41" i="61" l="1"/>
  <c r="E74" i="61"/>
  <c r="E36" i="61" l="1"/>
  <c r="E21" i="61"/>
  <c r="D21" i="61"/>
  <c r="E26" i="61"/>
  <c r="D16" i="61"/>
  <c r="D15" i="61"/>
  <c r="D26" i="61" l="1"/>
  <c r="F26" i="61"/>
  <c r="D36" i="61"/>
  <c r="F16" i="61"/>
  <c r="F15" i="61" l="1"/>
  <c r="E15" i="61"/>
  <c r="F21" i="61" l="1"/>
  <c r="E13" i="61" l="1"/>
  <c r="D13" i="61" l="1"/>
  <c r="F13" i="61"/>
  <c r="H33" i="11" l="1"/>
  <c r="G33" i="11"/>
  <c r="F33" i="11"/>
  <c r="E3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E18" i="11"/>
  <c r="F18" i="11"/>
  <c r="G18" i="11"/>
  <c r="K17" i="11"/>
  <c r="J17" i="11"/>
  <c r="I17" i="11"/>
  <c r="K15" i="11"/>
  <c r="J15" i="11"/>
  <c r="I15" i="11"/>
  <c r="K11" i="11"/>
  <c r="J11" i="11"/>
  <c r="I11" i="11"/>
  <c r="K9" i="11"/>
  <c r="J9" i="11"/>
  <c r="I9" i="11"/>
  <c r="K7" i="11"/>
  <c r="J7" i="11"/>
  <c r="I7" i="11"/>
  <c r="K4" i="11"/>
  <c r="J4" i="11"/>
  <c r="I4" i="11"/>
  <c r="J18" i="11" l="1"/>
  <c r="H18" i="11"/>
  <c r="K18" i="11"/>
  <c r="I18" i="11"/>
  <c r="M44" i="31"/>
  <c r="M43" i="31"/>
  <c r="M42" i="31"/>
  <c r="M41" i="31"/>
  <c r="M40" i="31"/>
  <c r="M39" i="31"/>
  <c r="M38" i="31"/>
  <c r="M37" i="31"/>
  <c r="M36" i="31"/>
  <c r="M35" i="31"/>
  <c r="M34" i="31"/>
  <c r="M33" i="31"/>
  <c r="M32" i="31"/>
  <c r="M31" i="31"/>
  <c r="M30" i="31"/>
  <c r="M29" i="31"/>
  <c r="M28" i="31"/>
  <c r="M27" i="31"/>
  <c r="M26" i="31"/>
  <c r="M25" i="31"/>
  <c r="M24" i="31"/>
  <c r="M23" i="31"/>
  <c r="M22" i="31"/>
  <c r="M21" i="31"/>
  <c r="M20" i="31"/>
  <c r="M19" i="31"/>
  <c r="M18" i="31"/>
  <c r="M17" i="31"/>
  <c r="M16" i="31"/>
  <c r="M15" i="31"/>
  <c r="M14" i="31"/>
  <c r="M13" i="31"/>
  <c r="M12" i="31"/>
  <c r="L45" i="31"/>
  <c r="O43" i="30"/>
  <c r="O41" i="30"/>
  <c r="L45" i="30"/>
  <c r="P43" i="30"/>
  <c r="P41" i="30"/>
  <c r="P24" i="30"/>
  <c r="P21" i="30"/>
  <c r="P16" i="30"/>
  <c r="P12" i="30"/>
  <c r="M43" i="33"/>
  <c r="N43" i="33" s="1"/>
  <c r="M22" i="33"/>
  <c r="M17" i="33"/>
  <c r="M30" i="33"/>
  <c r="M28" i="33"/>
  <c r="M26" i="33"/>
  <c r="M13" i="33"/>
  <c r="N13" i="33" s="1"/>
  <c r="L48" i="33"/>
  <c r="L47" i="32"/>
  <c r="K47" i="32"/>
  <c r="N26" i="33" l="1"/>
  <c r="P45" i="30"/>
  <c r="J47" i="32" l="1"/>
  <c r="L45" i="32"/>
  <c r="K45" i="32"/>
  <c r="J45" i="32"/>
  <c r="J46" i="32" s="1"/>
  <c r="I45" i="32"/>
  <c r="I46" i="32" s="1"/>
  <c r="J48" i="32" l="1"/>
  <c r="K46" i="32"/>
  <c r="K48" i="32" s="1"/>
  <c r="L46" i="32"/>
  <c r="L48" i="32" s="1"/>
  <c r="I48" i="32"/>
  <c r="L17" i="11" l="1"/>
  <c r="L9" i="11"/>
  <c r="L7" i="11"/>
  <c r="L4" i="11"/>
  <c r="L11" i="11" l="1"/>
  <c r="L15" i="11"/>
  <c r="L18" i="11" l="1"/>
  <c r="K48" i="33"/>
  <c r="J48" i="33"/>
  <c r="I48" i="33"/>
  <c r="H47" i="33"/>
  <c r="H46" i="33"/>
  <c r="H45" i="33"/>
  <c r="H44" i="33"/>
  <c r="H43" i="33"/>
  <c r="H40" i="32"/>
  <c r="H39" i="32"/>
  <c r="H38" i="32"/>
  <c r="H37" i="32"/>
  <c r="H36" i="32"/>
  <c r="N42" i="31"/>
  <c r="N41" i="31"/>
  <c r="N35" i="31"/>
  <c r="N23" i="31"/>
  <c r="N21" i="31"/>
  <c r="N16" i="31"/>
  <c r="N15" i="31"/>
  <c r="N13" i="31"/>
  <c r="K45" i="31"/>
  <c r="J45" i="31"/>
  <c r="I45" i="31"/>
  <c r="H40" i="31"/>
  <c r="H39" i="31"/>
  <c r="H38" i="31"/>
  <c r="H37" i="31"/>
  <c r="H36" i="31"/>
  <c r="N43" i="30"/>
  <c r="M43" i="30"/>
  <c r="N41" i="30"/>
  <c r="M41" i="30"/>
  <c r="K45" i="30"/>
  <c r="J45" i="30"/>
  <c r="I45" i="30"/>
  <c r="H40" i="30"/>
  <c r="H39" i="30"/>
  <c r="H38" i="30"/>
  <c r="H37" i="30"/>
  <c r="H36" i="30"/>
  <c r="O24" i="30"/>
  <c r="N24" i="30"/>
  <c r="M24" i="30"/>
  <c r="O21" i="30"/>
  <c r="N21" i="30"/>
  <c r="M21" i="30"/>
  <c r="O16" i="30"/>
  <c r="N16" i="30"/>
  <c r="M16" i="30"/>
  <c r="O12" i="30"/>
  <c r="N12" i="30"/>
  <c r="M12" i="30"/>
  <c r="F12" i="30"/>
  <c r="G20" i="32"/>
  <c r="F20" i="32"/>
  <c r="G20" i="33"/>
  <c r="F19" i="30"/>
  <c r="G18" i="31"/>
  <c r="F18" i="30"/>
  <c r="G14" i="30"/>
  <c r="F14" i="30"/>
  <c r="G14" i="33"/>
  <c r="F13" i="31"/>
  <c r="G15" i="30"/>
  <c r="F15" i="31"/>
  <c r="G12" i="31"/>
  <c r="G38" i="33"/>
  <c r="F32" i="30"/>
  <c r="G34" i="31"/>
  <c r="F29" i="31"/>
  <c r="G34" i="33"/>
  <c r="F28" i="30"/>
  <c r="F27" i="30"/>
  <c r="G26" i="31"/>
  <c r="G25" i="31"/>
  <c r="G30" i="33"/>
  <c r="F30" i="33"/>
  <c r="G23" i="30"/>
  <c r="G35" i="30"/>
  <c r="F35" i="30"/>
  <c r="G16" i="30"/>
  <c r="G43" i="31"/>
  <c r="F26" i="33"/>
  <c r="Q41" i="30" l="1"/>
  <c r="H20" i="32"/>
  <c r="G31" i="30"/>
  <c r="F17" i="30"/>
  <c r="G25" i="32"/>
  <c r="G20" i="30"/>
  <c r="Q21" i="30"/>
  <c r="Q24" i="30"/>
  <c r="Q43" i="30"/>
  <c r="Q12" i="30"/>
  <c r="Q16" i="30"/>
  <c r="O45" i="30"/>
  <c r="H14" i="30"/>
  <c r="H35" i="30"/>
  <c r="G17" i="31"/>
  <c r="H30" i="33"/>
  <c r="G17" i="30"/>
  <c r="G32" i="32"/>
  <c r="G12" i="30"/>
  <c r="H12" i="30" s="1"/>
  <c r="F12" i="31"/>
  <c r="H12" i="31" s="1"/>
  <c r="F20" i="31"/>
  <c r="N43" i="31"/>
  <c r="G17" i="32"/>
  <c r="F38" i="33"/>
  <c r="H38" i="33" s="1"/>
  <c r="M45" i="30"/>
  <c r="F34" i="33"/>
  <c r="H34" i="33" s="1"/>
  <c r="F15" i="30"/>
  <c r="H15" i="30" s="1"/>
  <c r="G19" i="30"/>
  <c r="H19" i="30" s="1"/>
  <c r="N17" i="31"/>
  <c r="N24" i="31"/>
  <c r="N27" i="31"/>
  <c r="N36" i="31"/>
  <c r="F16" i="33"/>
  <c r="F43" i="32"/>
  <c r="F43" i="31"/>
  <c r="H43" i="31" s="1"/>
  <c r="G44" i="32"/>
  <c r="G29" i="33"/>
  <c r="G44" i="30"/>
  <c r="F22" i="33"/>
  <c r="F21" i="32"/>
  <c r="G33" i="33"/>
  <c r="G27" i="31"/>
  <c r="G27" i="32"/>
  <c r="F37" i="33"/>
  <c r="F31" i="31"/>
  <c r="F31" i="32"/>
  <c r="F27" i="33"/>
  <c r="F42" i="30"/>
  <c r="F42" i="31"/>
  <c r="G41" i="31"/>
  <c r="G26" i="33"/>
  <c r="H26" i="33" s="1"/>
  <c r="G41" i="32"/>
  <c r="G41" i="30"/>
  <c r="G43" i="32"/>
  <c r="G28" i="33"/>
  <c r="G43" i="30"/>
  <c r="F22" i="31"/>
  <c r="F22" i="32"/>
  <c r="F22" i="30"/>
  <c r="F23" i="33"/>
  <c r="G21" i="32"/>
  <c r="G21" i="30"/>
  <c r="G22" i="33"/>
  <c r="G21" i="31"/>
  <c r="M45" i="31"/>
  <c r="N12" i="31"/>
  <c r="F42" i="32"/>
  <c r="G27" i="33"/>
  <c r="G42" i="30"/>
  <c r="G42" i="31"/>
  <c r="F41" i="33"/>
  <c r="F35" i="31"/>
  <c r="G22" i="32"/>
  <c r="G23" i="33"/>
  <c r="G22" i="31"/>
  <c r="F23" i="30"/>
  <c r="H23" i="30" s="1"/>
  <c r="F24" i="33"/>
  <c r="F23" i="31"/>
  <c r="F23" i="32"/>
  <c r="F25" i="30"/>
  <c r="F31" i="33"/>
  <c r="F25" i="32"/>
  <c r="F25" i="31"/>
  <c r="H25" i="31" s="1"/>
  <c r="F29" i="32"/>
  <c r="F35" i="33"/>
  <c r="F29" i="30"/>
  <c r="G39" i="33"/>
  <c r="G33" i="30"/>
  <c r="F13" i="32"/>
  <c r="F14" i="33"/>
  <c r="H14" i="33" s="1"/>
  <c r="F13" i="30"/>
  <c r="F20" i="33"/>
  <c r="H20" i="33" s="1"/>
  <c r="F19" i="31"/>
  <c r="F20" i="30"/>
  <c r="F31" i="30"/>
  <c r="F21" i="31"/>
  <c r="F28" i="32"/>
  <c r="G33" i="32"/>
  <c r="G42" i="32"/>
  <c r="F28" i="33"/>
  <c r="G17" i="33"/>
  <c r="G16" i="31"/>
  <c r="G16" i="32"/>
  <c r="G26" i="32"/>
  <c r="G26" i="30"/>
  <c r="G32" i="33"/>
  <c r="G30" i="32"/>
  <c r="G30" i="30"/>
  <c r="G36" i="33"/>
  <c r="G30" i="31"/>
  <c r="F43" i="30"/>
  <c r="G18" i="32"/>
  <c r="G19" i="33"/>
  <c r="G18" i="30"/>
  <c r="H18" i="30" s="1"/>
  <c r="G27" i="30"/>
  <c r="H27" i="30" s="1"/>
  <c r="G44" i="31"/>
  <c r="F41" i="30"/>
  <c r="F41" i="31"/>
  <c r="F41" i="32"/>
  <c r="F44" i="31"/>
  <c r="F44" i="30"/>
  <c r="H44" i="30" s="1"/>
  <c r="F44" i="32"/>
  <c r="F29" i="33"/>
  <c r="F16" i="32"/>
  <c r="F17" i="33"/>
  <c r="F16" i="30"/>
  <c r="H16" i="30" s="1"/>
  <c r="F16" i="31"/>
  <c r="G41" i="33"/>
  <c r="G35" i="31"/>
  <c r="G35" i="32"/>
  <c r="G24" i="33"/>
  <c r="G23" i="31"/>
  <c r="G23" i="32"/>
  <c r="G24" i="30"/>
  <c r="G24" i="31"/>
  <c r="G24" i="32"/>
  <c r="G31" i="33"/>
  <c r="G25" i="30"/>
  <c r="F26" i="31"/>
  <c r="H26" i="31" s="1"/>
  <c r="F26" i="30"/>
  <c r="F32" i="33"/>
  <c r="F26" i="32"/>
  <c r="F33" i="33"/>
  <c r="F27" i="31"/>
  <c r="F27" i="32"/>
  <c r="G28" i="30"/>
  <c r="H28" i="30" s="1"/>
  <c r="G28" i="31"/>
  <c r="G28" i="32"/>
  <c r="G35" i="33"/>
  <c r="G29" i="32"/>
  <c r="G29" i="30"/>
  <c r="G29" i="31"/>
  <c r="H29" i="31" s="1"/>
  <c r="F30" i="31"/>
  <c r="F30" i="32"/>
  <c r="F30" i="30"/>
  <c r="F36" i="33"/>
  <c r="G32" i="30"/>
  <c r="H32" i="30" s="1"/>
  <c r="G32" i="31"/>
  <c r="G15" i="31"/>
  <c r="H15" i="31" s="1"/>
  <c r="G15" i="32"/>
  <c r="G16" i="33"/>
  <c r="H16" i="33" s="1"/>
  <c r="G13" i="32"/>
  <c r="G13" i="30"/>
  <c r="G13" i="31"/>
  <c r="H13" i="31" s="1"/>
  <c r="N45" i="30"/>
  <c r="F21" i="30"/>
  <c r="G22" i="30"/>
  <c r="F28" i="31"/>
  <c r="G33" i="31"/>
  <c r="F19" i="32"/>
  <c r="F35" i="32"/>
  <c r="F21" i="33"/>
  <c r="F24" i="32"/>
  <c r="F24" i="30"/>
  <c r="G37" i="33"/>
  <c r="G31" i="31"/>
  <c r="G31" i="32"/>
  <c r="F33" i="32"/>
  <c r="F33" i="31"/>
  <c r="F39" i="33"/>
  <c r="F34" i="32"/>
  <c r="F34" i="31"/>
  <c r="H34" i="31" s="1"/>
  <c r="F34" i="30"/>
  <c r="F13" i="33"/>
  <c r="F12" i="32"/>
  <c r="F14" i="31"/>
  <c r="F15" i="33"/>
  <c r="F14" i="32"/>
  <c r="F18" i="33"/>
  <c r="F17" i="32"/>
  <c r="G19" i="31"/>
  <c r="G19" i="32"/>
  <c r="F33" i="30"/>
  <c r="F24" i="31"/>
  <c r="F32" i="31"/>
  <c r="G12" i="32"/>
  <c r="F15" i="32"/>
  <c r="G18" i="33"/>
  <c r="F40" i="33"/>
  <c r="G34" i="32"/>
  <c r="G34" i="30"/>
  <c r="G15" i="33"/>
  <c r="G14" i="32"/>
  <c r="F18" i="31"/>
  <c r="H18" i="31" s="1"/>
  <c r="F18" i="32"/>
  <c r="H18" i="32" s="1"/>
  <c r="G21" i="33"/>
  <c r="G20" i="31"/>
  <c r="G14" i="31"/>
  <c r="F17" i="31"/>
  <c r="F32" i="32"/>
  <c r="G13" i="33"/>
  <c r="F19" i="33"/>
  <c r="G40" i="33"/>
  <c r="H32" i="32" l="1"/>
  <c r="H44" i="32"/>
  <c r="H23" i="32"/>
  <c r="H31" i="30"/>
  <c r="H16" i="31"/>
  <c r="H41" i="32"/>
  <c r="H25" i="32"/>
  <c r="H24" i="30"/>
  <c r="H24" i="31"/>
  <c r="H13" i="30"/>
  <c r="H20" i="31"/>
  <c r="H19" i="31"/>
  <c r="H17" i="30"/>
  <c r="H16" i="32"/>
  <c r="H15" i="32"/>
  <c r="H30" i="32"/>
  <c r="H27" i="32"/>
  <c r="H20" i="30"/>
  <c r="H43" i="30"/>
  <c r="H21" i="30"/>
  <c r="H33" i="30"/>
  <c r="H33" i="33"/>
  <c r="H22" i="33"/>
  <c r="N45" i="31"/>
  <c r="H19" i="32"/>
  <c r="H34" i="30"/>
  <c r="Q45" i="30"/>
  <c r="H33" i="32"/>
  <c r="H22" i="31"/>
  <c r="H42" i="30"/>
  <c r="H31" i="31"/>
  <c r="H28" i="32"/>
  <c r="H17" i="31"/>
  <c r="H17" i="32"/>
  <c r="H32" i="31"/>
  <c r="H12" i="32"/>
  <c r="H34" i="32"/>
  <c r="H24" i="32"/>
  <c r="H35" i="32"/>
  <c r="H30" i="31"/>
  <c r="H27" i="31"/>
  <c r="H42" i="32"/>
  <c r="H29" i="33"/>
  <c r="H28" i="33"/>
  <c r="H21" i="33"/>
  <c r="H19" i="33"/>
  <c r="H40" i="33"/>
  <c r="H32" i="33"/>
  <c r="H17" i="33"/>
  <c r="H23" i="33"/>
  <c r="H27" i="33"/>
  <c r="H37" i="33"/>
  <c r="H14" i="31"/>
  <c r="H29" i="32"/>
  <c r="H24" i="33"/>
  <c r="H36" i="33"/>
  <c r="H43" i="32"/>
  <c r="H14" i="32"/>
  <c r="H13" i="33"/>
  <c r="H39" i="33"/>
  <c r="N48" i="33"/>
  <c r="M48" i="33"/>
  <c r="H28" i="31"/>
  <c r="H30" i="30"/>
  <c r="H44" i="31"/>
  <c r="H41" i="31"/>
  <c r="H21" i="31"/>
  <c r="H13" i="32"/>
  <c r="H29" i="30"/>
  <c r="H25" i="30"/>
  <c r="H35" i="31"/>
  <c r="H22" i="30"/>
  <c r="H42" i="31"/>
  <c r="H31" i="32"/>
  <c r="H18" i="33"/>
  <c r="H26" i="30"/>
  <c r="H31" i="33"/>
  <c r="H15" i="33"/>
  <c r="H33" i="31"/>
  <c r="H26" i="32"/>
  <c r="H41" i="30"/>
  <c r="H35" i="33"/>
  <c r="H23" i="31"/>
  <c r="H41" i="33"/>
  <c r="H22" i="32"/>
  <c r="H21" i="32"/>
</calcChain>
</file>

<file path=xl/sharedStrings.xml><?xml version="1.0" encoding="utf-8"?>
<sst xmlns="http://schemas.openxmlformats.org/spreadsheetml/2006/main" count="990" uniqueCount="550">
  <si>
    <t>مسلسل</t>
  </si>
  <si>
    <t xml:space="preserve">القطاع </t>
  </si>
  <si>
    <t xml:space="preserve">الادارة </t>
  </si>
  <si>
    <t xml:space="preserve">العملية </t>
  </si>
  <si>
    <t>التأثير</t>
  </si>
  <si>
    <t>الاحتمال</t>
  </si>
  <si>
    <t xml:space="preserve">درجة الخطر </t>
  </si>
  <si>
    <t xml:space="preserve">قطاع الموارد والميزانية </t>
  </si>
  <si>
    <t xml:space="preserve">إدارة الميزانية </t>
  </si>
  <si>
    <t xml:space="preserve">الميزانية </t>
  </si>
  <si>
    <t xml:space="preserve">إدارة تنمية الإرادات </t>
  </si>
  <si>
    <t>التنمية والتطوير والضرائب</t>
  </si>
  <si>
    <t xml:space="preserve">التحصيل والرقابة </t>
  </si>
  <si>
    <t xml:space="preserve">إدارة تنسيق السياسات المالية </t>
  </si>
  <si>
    <t>تنسيق السياسات المالية</t>
  </si>
  <si>
    <t xml:space="preserve"> قطاع الادارة المالية</t>
  </si>
  <si>
    <t xml:space="preserve"> ادارة السياسات والمعايير المحاسبية</t>
  </si>
  <si>
    <t>إدارة العمليات المالية</t>
  </si>
  <si>
    <t xml:space="preserve">التدفقات النقدية </t>
  </si>
  <si>
    <t xml:space="preserve"> قطاع العلاقات المالية الدولية </t>
  </si>
  <si>
    <t>إدارة العلاقات المالية الإقليمية والدولية</t>
  </si>
  <si>
    <t xml:space="preserve">شؤون مجلس التعاون </t>
  </si>
  <si>
    <t>العلاقات الإقتصادية الدولية</t>
  </si>
  <si>
    <t>إدارة المنظمات المالية الإقليمية والدولية</t>
  </si>
  <si>
    <t xml:space="preserve">قطاع الخدمات المساندة </t>
  </si>
  <si>
    <t>إدارة الموارد البشرية</t>
  </si>
  <si>
    <t xml:space="preserve">التوظيف </t>
  </si>
  <si>
    <t xml:space="preserve">شؤون الموظفيين </t>
  </si>
  <si>
    <t xml:space="preserve">التدريب والتطوير </t>
  </si>
  <si>
    <t xml:space="preserve">إدارة الموارد المالية </t>
  </si>
  <si>
    <t>الخدمات المساندة (الحماية والأمن والصيانة والمركبات والأرشيف)</t>
  </si>
  <si>
    <t>المشتريات والمخازن</t>
  </si>
  <si>
    <t xml:space="preserve">إدارة الشؤون القانونية </t>
  </si>
  <si>
    <t xml:space="preserve"> الشؤون القانونية </t>
  </si>
  <si>
    <t>إدارة تقنية المعلومات</t>
  </si>
  <si>
    <t xml:space="preserve">مكتب الوزير </t>
  </si>
  <si>
    <t>إدارة التخطيط الإستراتيجي والأداء</t>
  </si>
  <si>
    <t>التخطيط الإستراتيجي والأداء</t>
  </si>
  <si>
    <t xml:space="preserve">إدارة الإتصال الحكومي </t>
  </si>
  <si>
    <t xml:space="preserve">الإتصال الحكومي </t>
  </si>
  <si>
    <t>مكتب وكيل الوزارة</t>
  </si>
  <si>
    <t>إدارة التميز المؤسسي</t>
  </si>
  <si>
    <t>التميز المؤسسي</t>
  </si>
  <si>
    <t>الأنظمة المالية</t>
  </si>
  <si>
    <t>الشؤون المالية - الميزانية</t>
  </si>
  <si>
    <t>الشؤون المالية - الحساب الختامي</t>
  </si>
  <si>
    <t>الشؤون المالية - المدفوعات</t>
  </si>
  <si>
    <t>الشؤون المالية - الرواتب</t>
  </si>
  <si>
    <t>الشؤون المالية - الايرادات</t>
  </si>
  <si>
    <t>خطة التدقيق</t>
  </si>
  <si>
    <t xml:space="preserve">الحسابات المركزية </t>
  </si>
  <si>
    <t>المدفوعات الحكومية</t>
  </si>
  <si>
    <t>عالي</t>
  </si>
  <si>
    <t>الإجمالي</t>
  </si>
  <si>
    <t>مخططات العمليات التشغيلية</t>
  </si>
  <si>
    <t>متوسط</t>
  </si>
  <si>
    <t>منخفض</t>
  </si>
  <si>
    <t>السياسات والمعايير المحاسبية</t>
  </si>
  <si>
    <t>الرقم 
المسلسل</t>
  </si>
  <si>
    <t xml:space="preserve">المخاطر </t>
  </si>
  <si>
    <t>قطاع الخدمات المساندة</t>
  </si>
  <si>
    <t>إدارة الشؤون القانونية</t>
  </si>
  <si>
    <t>قطاع الموارد والميزانية</t>
  </si>
  <si>
    <t>Service Management</t>
  </si>
  <si>
    <t>Disaster Recovery/ IT service continity</t>
  </si>
  <si>
    <t>IT Governanc Audit</t>
  </si>
  <si>
    <t>Comprehensive IT security</t>
  </si>
  <si>
    <t>Application Review</t>
  </si>
  <si>
    <t>Special Assignment</t>
  </si>
  <si>
    <t>Follow up review</t>
  </si>
  <si>
    <t>years</t>
  </si>
  <si>
    <t>mandays to sectors</t>
  </si>
  <si>
    <t>mandays core, support and IT</t>
  </si>
  <si>
    <t>high medium low</t>
  </si>
  <si>
    <t>المشتريات والمخازن - الأصول الثابتة</t>
  </si>
  <si>
    <t>القطاعات الرئيسية</t>
  </si>
  <si>
    <t>مهمات خاصة (10%)</t>
  </si>
  <si>
    <t>مهمات المتابعة</t>
  </si>
  <si>
    <t>إجمالي أيام العمل</t>
  </si>
  <si>
    <t xml:space="preserve">            </t>
  </si>
  <si>
    <t>2013 (6 أشهر)</t>
  </si>
  <si>
    <t>2014 (12 شهر)</t>
  </si>
  <si>
    <t>2015 (12 شهر)</t>
  </si>
  <si>
    <t>2016 (12 شهر)</t>
  </si>
  <si>
    <t>دائرة الشؤون الإسلامية والعمل الخيري</t>
  </si>
  <si>
    <t>حكومة دبي</t>
  </si>
  <si>
    <t>الدعم المؤسسي</t>
  </si>
  <si>
    <t>إدارة الشؤون الإدارية والمالية</t>
  </si>
  <si>
    <t>التنسيق مع الجهات الخارجية</t>
  </si>
  <si>
    <t>مكتب المتابعة والتطوير</t>
  </si>
  <si>
    <t>إدارة المؤسسات الخيرية</t>
  </si>
  <si>
    <t>العمل الخيري</t>
  </si>
  <si>
    <t>إدارة الاتصال والتسويق</t>
  </si>
  <si>
    <t>تنظيم الفعاليات</t>
  </si>
  <si>
    <t>إدارة خدمة المتعاملين</t>
  </si>
  <si>
    <t>الشؤون الإسلامية</t>
  </si>
  <si>
    <t>إدارة مراكز مكتوم لتحفيظ القرآن الكريم</t>
  </si>
  <si>
    <t>إدارة مركز محمد بن راشد للثقافة الإسلامية</t>
  </si>
  <si>
    <t>إدارة الإفتاء</t>
  </si>
  <si>
    <t>إدارة البحوث</t>
  </si>
  <si>
    <t>الرصد المجتمعي</t>
  </si>
  <si>
    <t>إدارة المؤسسات الإسلامية</t>
  </si>
  <si>
    <t>مكتب شؤون الحج والعمرة</t>
  </si>
  <si>
    <t>إدارة المشاريع الخيرية</t>
  </si>
  <si>
    <t>إدارة الاستراتيجية والتميز المؤسسي</t>
  </si>
  <si>
    <t>إدارة الخدمات الدينية في المساجد</t>
  </si>
  <si>
    <t>شؤون المساجد</t>
  </si>
  <si>
    <t>إدارة شؤون الزكاة والصدقات</t>
  </si>
  <si>
    <t>مكتب ملتقي زايد بن محمد العائلي</t>
  </si>
  <si>
    <t>رعاية المساجد</t>
  </si>
  <si>
    <t>إدارة هندسة ورعاية المساجد</t>
  </si>
  <si>
    <t>إدارة التثقيف والتوجيه الديني</t>
  </si>
  <si>
    <t xml:space="preserve">إدارة المراكز الخارجية </t>
  </si>
  <si>
    <t>خطة التدقيق الداخلي 2017 - 2019</t>
  </si>
  <si>
    <t>المدير العام</t>
  </si>
  <si>
    <t>المجموع</t>
  </si>
  <si>
    <t>إدارة مراكز الأميرة هيا بنت الحسين الثقافية الإسلامية</t>
  </si>
  <si>
    <t>المجهودات بالقطاعات</t>
  </si>
  <si>
    <t>القطاع</t>
  </si>
  <si>
    <t>الاجمالي</t>
  </si>
  <si>
    <t>إجمالي المجهودات التقديرية بعدد الأيام المطلوبة لتنفيذ مهمات التدقيق الداخلي</t>
  </si>
  <si>
    <t>عدد مهمات التدقيق المتوقع تنفيذها</t>
  </si>
  <si>
    <t>المهمات الخاصة (10% من إجمالي مهمات التدقيق)</t>
  </si>
  <si>
    <t>عدد الايام المطلوبة لتنفيذ مهمات المتابعة (10 أيام للعملية الواحدة)</t>
  </si>
  <si>
    <t>إجمالي عدد الأيام المطلوبة لتنفيذ خطة التدقيق السنوية</t>
  </si>
  <si>
    <t>إجمالي مهام خطة التدقيق  2017 - 2019</t>
  </si>
  <si>
    <t>نوع المهمة</t>
  </si>
  <si>
    <t>إجمالي مهام التدقيق الداخلي</t>
  </si>
  <si>
    <t>إجمالي مهام المتابعة</t>
  </si>
  <si>
    <t>إجمالي المهام الخاصة</t>
  </si>
  <si>
    <t>الشؤون الاسلامية</t>
  </si>
  <si>
    <t xml:space="preserve">العملية الفرعية </t>
  </si>
  <si>
    <t xml:space="preserve">الادارة المعنية </t>
  </si>
  <si>
    <t xml:space="preserve">ادارة الموارد البشرية </t>
  </si>
  <si>
    <t xml:space="preserve">جميع الإدارات </t>
  </si>
  <si>
    <t xml:space="preserve">الرد على البلاغات </t>
  </si>
  <si>
    <t xml:space="preserve">تخطيط وتنفيذ الاعمال الدورية </t>
  </si>
  <si>
    <t xml:space="preserve">تخطيط وتنفيذ الصيانة الشاملة </t>
  </si>
  <si>
    <t>- إعداد وتنفيذ خطة احتياجات المساجد</t>
  </si>
  <si>
    <t>- استلام السكراب من المساجد</t>
  </si>
  <si>
    <t>- الإشراف على تجهيز مصليات العيد</t>
  </si>
  <si>
    <t>- الموافقة على وضع مصلى مؤقت</t>
  </si>
  <si>
    <t>- ترقيم وتصنيف المساجد ووضع اللوحات التعريفية</t>
  </si>
  <si>
    <t>- تزويد المساجد بالخدمات أو إيقاف الخدمات</t>
  </si>
  <si>
    <t>- دراسة طلب صيانة أو تعديل مبنى تابع للمسجد</t>
  </si>
  <si>
    <t>- صيانة و توسعة سكن العاملين في المساجد</t>
  </si>
  <si>
    <t xml:space="preserve">قسم الهندسة </t>
  </si>
  <si>
    <t>- تنفيذ برامج التوعية الدينية في المراكز</t>
  </si>
  <si>
    <t>- دراسة و تلبية طلب فتح المسجد لإقامة صلاة الجمعة /العيد في المراكز الخارجية</t>
  </si>
  <si>
    <t>- مراقبة خطب الجمعة وأنشطة التوعية الدينية من خلال المراكز</t>
  </si>
  <si>
    <t>اعداد خطة لتوفير المسطحات الخضراء</t>
  </si>
  <si>
    <t>تحديد أسماء الخطباء في الخطة السنوية في المراكز</t>
  </si>
  <si>
    <t>المراكز الخارجية - حتا</t>
  </si>
  <si>
    <t>- إدارة التنقلات - المراكز الخارجية</t>
  </si>
  <si>
    <t>- خطة البدلاء السنوية - المراكز الخارجية</t>
  </si>
  <si>
    <t>إدارة أداء شؤون الموظفين العاملين في المساجد - المراكز الخارجية</t>
  </si>
  <si>
    <t>اصدارات إدارة شؤون الزكاة والصدقات</t>
  </si>
  <si>
    <t xml:space="preserve">إدارة شؤون الزكاة والصدقات </t>
  </si>
  <si>
    <t>- مراقبة خطب الجمعة وأنشطة التوعية الدينية في المساجد</t>
  </si>
  <si>
    <t>إدارة أداء الموظفين العاملين في المساجد</t>
  </si>
  <si>
    <t>قسم شؤون العاملين في المساجد</t>
  </si>
  <si>
    <t xml:space="preserve">قسم الاستراتيجية والاداء </t>
  </si>
  <si>
    <t>اعداد التقارير الإحصائية</t>
  </si>
  <si>
    <t>اطلاق فكرة واختيار مشروع</t>
  </si>
  <si>
    <t>عملية التخطيط للمشروع</t>
  </si>
  <si>
    <t>متابعة تنفيذ مشروع</t>
  </si>
  <si>
    <t>إعداد وإستحداث الهياكل التنظيمية</t>
  </si>
  <si>
    <t>تحديث الهياكل التنظيمية</t>
  </si>
  <si>
    <t>تخصيص المهام و الاختصاصات للوحدات التنظيمية</t>
  </si>
  <si>
    <t>عداد اتفاقية شراكة جديدة</t>
  </si>
  <si>
    <t>إلغاء اتفاقية شراكة</t>
  </si>
  <si>
    <t>اختتام مشروع</t>
  </si>
  <si>
    <t xml:space="preserve">قسم التميز والتنافسية </t>
  </si>
  <si>
    <t>إدارة جائزة التميز الداخلية</t>
  </si>
  <si>
    <t>تقديم المشورة والدعم الفني</t>
  </si>
  <si>
    <t>نشر وتعزيز ثقافة التميز المؤسسي</t>
  </si>
  <si>
    <t>نشر وتعميم مفاهيم ومهارات وتطبيقات الإبداع</t>
  </si>
  <si>
    <t>ادارة المقارنات المعيارية</t>
  </si>
  <si>
    <t xml:space="preserve">قسم الجودة والعمليات </t>
  </si>
  <si>
    <t>التدقيق الداخلي السنوي</t>
  </si>
  <si>
    <t>المراقبة المستمرة</t>
  </si>
  <si>
    <t xml:space="preserve">ادارة الاستبيانات </t>
  </si>
  <si>
    <t>الإستعداد والإستجابة للطوارئ</t>
  </si>
  <si>
    <t> التوعية والترويج بنظام البيئة والصحة والسلامة</t>
  </si>
  <si>
    <t> تحديد وتقييم المخاطر</t>
  </si>
  <si>
    <t>ادارة البلاغات والحوادث المتعلقة بنظام إدارة البيئة والصحة والسلامة</t>
  </si>
  <si>
    <t>التوعية الدينية بمناسك الحج والعمرة</t>
  </si>
  <si>
    <t>تنظيم حملة بعثة الحج الرسمية لحكومة دبي</t>
  </si>
  <si>
    <t>تنظيم رحلة عمرة رواد التميز</t>
  </si>
  <si>
    <t>تنفيذ حملة الحج الرسمية لحكومة دبي</t>
  </si>
  <si>
    <t>توفير واعظ للحج والعمرة</t>
  </si>
  <si>
    <t xml:space="preserve">مكتب شؤون الحج والعمرة </t>
  </si>
  <si>
    <t> تجديد ترخيص المؤسسات الإسلامية و مراكز التحفيظ</t>
  </si>
  <si>
    <t>ترخيص المؤسسات الإسلامية ومراكز التحفيظ</t>
  </si>
  <si>
    <t>تصريح إقامة فعالية للمؤسسات الإسلامية</t>
  </si>
  <si>
    <t> تعديل رخصة المؤسسات الإسلامية و مراكز التحفيظ</t>
  </si>
  <si>
    <t xml:space="preserve">ادارة المؤسسات الاسلامية </t>
  </si>
  <si>
    <t>الغاء تراخيص المؤسسات الإسلامية</t>
  </si>
  <si>
    <t xml:space="preserve">قسم البحوث والرصد المجتمعي </t>
  </si>
  <si>
    <t>ترخيص مراكز البحوث الإسلامية</t>
  </si>
  <si>
    <t>عداد و تطوير إستراتيجية إدارة المعلومات والمعرفة</t>
  </si>
  <si>
    <t>- تشجيع المشاركة الفاعلة للموظفين في أنشطة إدارة المعلومات والمعرفة</t>
  </si>
  <si>
    <t>- حصر الموجودات المعرفية وتحديد أماكن وجودها</t>
  </si>
  <si>
    <t>- نشر و ترسيخ الوعي بأهمية إدارة المعلومات</t>
  </si>
  <si>
    <t xml:space="preserve">قسم المكتبات الاسلامية </t>
  </si>
  <si>
    <t xml:space="preserve">قسم ارشفة الفتوى </t>
  </si>
  <si>
    <t>اعداد كتاب سنوي للفتاوى الرسمية ،التحريرية / إصدارات الفتاوى والمنشورات التي تتعلق بالفتاوى بمختلف اللغات</t>
  </si>
  <si>
    <t>الاستفادة من مخرجات عملية (الرصد المجتمعي) المنفذة بالدائرة</t>
  </si>
  <si>
    <t>نشر الفتاوي بوسائل النشر المختلفة</t>
  </si>
  <si>
    <t xml:space="preserve">قسم الارشاد الديني </t>
  </si>
  <si>
    <t>امداد المؤسسات بالوعاظ</t>
  </si>
  <si>
    <t>إدارة و متابعة علاقات المحاضرين</t>
  </si>
  <si>
    <t>تخصيص موضوع للخطبة الثانية</t>
  </si>
  <si>
    <t xml:space="preserve">تقديم الاستشارات الدينية </t>
  </si>
  <si>
    <t>قسم رعاية المسلمون الجدد</t>
  </si>
  <si>
    <t> الرد على استفسارات المسلمين الجدد</t>
  </si>
  <si>
    <t> تقديم خدمة إشهار الإسلام</t>
  </si>
  <si>
    <t> تنفيذ إصدار الشهادات: بدل فاقد أو طبق الأصل أو لمن يهمه الأمر لأطفال المسلمين الجدد</t>
  </si>
  <si>
    <t> رعاية المسلمين الجدد</t>
  </si>
  <si>
    <t> متابعة المسلمين الجدد</t>
  </si>
  <si>
    <t>إدارة علاقات المسلمين الجدد</t>
  </si>
  <si>
    <t>- تنفيذ المسابقات الثقافية الدينية لمركز محمد بن راشد للثقافة الإسلامية</t>
  </si>
  <si>
    <t>- تنفيذ برامج وفعاليات مركز محمد بن راشد للثقافة الإسلامية</t>
  </si>
  <si>
    <t xml:space="preserve">إدارة مركز محمد بن راشد للثقافة الاسلامية </t>
  </si>
  <si>
    <t xml:space="preserve">قسم شؤون الدارسين </t>
  </si>
  <si>
    <t>اجراء إختبارات للدارسين</t>
  </si>
  <si>
    <t>إدارة شؤون المدرسين</t>
  </si>
  <si>
    <t>إعتماد الخطة الدراسية لمركز محمد بن راشد للثقافة الإسلامية</t>
  </si>
  <si>
    <t>تسجيل الدارسين</t>
  </si>
  <si>
    <t>متابعة وتقييم الحلقات الدراسية - مركز محمد بن راشد للثقافة الإسلامية</t>
  </si>
  <si>
    <t>إدارة مراكز الأميرة هيا بنت الحسين الثقافية </t>
  </si>
  <si>
    <t>تنفيذ المسابقات الدينية لمراكز الأميرة هيا</t>
  </si>
  <si>
    <t>تنفيذ برامج و فعاليات مراكز الأميرة هيا بنت الحسين</t>
  </si>
  <si>
    <t>المشاركة المجتمعية لمراكز الأميرة هيا بنت الحسين</t>
  </si>
  <si>
    <t>إدارة علاقات المعلمات</t>
  </si>
  <si>
    <t>إعتماد الخطة الدراسية</t>
  </si>
  <si>
    <t>تسجيل الطالبات</t>
  </si>
  <si>
    <t>متابعة وتقييم الحلقات في مراكز الأميرة هيا بنت الحسين</t>
  </si>
  <si>
    <t>اجراء إختبارات الطلاب</t>
  </si>
  <si>
    <t>إدارة الحلقات القرآنية</t>
  </si>
  <si>
    <t>إدارة علاقات المحفظين</t>
  </si>
  <si>
    <t>اعداد منهـج تحفيظ القرآن الكريم</t>
  </si>
  <si>
    <t>اقتراح آلية تدريس أو تعديل منهج لحلقات القرآن الكريم</t>
  </si>
  <si>
    <t>فتح حلقات تحفيظ القرآن</t>
  </si>
  <si>
    <t xml:space="preserve">قسم علاقات المتعاملين </t>
  </si>
  <si>
    <t>إدارة أداء مراكز خدمة المتعاملين</t>
  </si>
  <si>
    <t>قياس جودة الخدمات في معالجة البلاغات</t>
  </si>
  <si>
    <t>استلام ومعالجة الشكاوي</t>
  </si>
  <si>
    <t>تقييم ومتابعة الاقتراحات وقياس أثر التطبيق والتكريم</t>
  </si>
  <si>
    <t>ادارة طلبات المتعاملين</t>
  </si>
  <si>
    <t>الرد على الاستفسارات وطلبات المتعاملين</t>
  </si>
  <si>
    <t>تقديم الاستشارات وإرسال تقارير دورية لرعاة المساجد والمتبرعين</t>
  </si>
  <si>
    <t>تنفيذ خطة التواصل مع المتعاملين والمتبرعين</t>
  </si>
  <si>
    <t xml:space="preserve">إدارة تقنية المعلومات </t>
  </si>
  <si>
    <t>ادارة التغيير</t>
  </si>
  <si>
    <t>إدارة تطوير البرمجيات والتطبيقات</t>
  </si>
  <si>
    <t>إدارة موردين تقنية المعلومات</t>
  </si>
  <si>
    <t>إطلاق تقنية المعلومات</t>
  </si>
  <si>
    <t>إدارة المشاكل</t>
  </si>
  <si>
    <t>إدارة حوادث تقنية المعلومات</t>
  </si>
  <si>
    <t>إدارة طلبات خدمات تقنية المعلومات</t>
  </si>
  <si>
    <t>ادارة الحوادث المؤدية إلى انقطاع في خدمات تقنية المعلومات</t>
  </si>
  <si>
    <t xml:space="preserve">قسم التسويق والفعاليات </t>
  </si>
  <si>
    <t>تأمين الرعاة لأنشطة الدائرة</t>
  </si>
  <si>
    <t>توفير الضيافة والهدايا</t>
  </si>
  <si>
    <t>حجز الغرف والقاعات الخارجية</t>
  </si>
  <si>
    <t>إعداد وتحديث الوصف الوظيفي</t>
  </si>
  <si>
    <t>إعداد وتحديث مصفوفة التمكين والتفويض</t>
  </si>
  <si>
    <t>اعداد وتحديث المسار الوظيفي</t>
  </si>
  <si>
    <t>اصدار تأشيرات المهام الخاصة</t>
  </si>
  <si>
    <t>اصدار تأشيرة عمل واقامة جديدة</t>
  </si>
  <si>
    <t>نقل كفالة</t>
  </si>
  <si>
    <t>منح تصاريح العمل لدى الغير</t>
  </si>
  <si>
    <t>عمل بلاغ هروب</t>
  </si>
  <si>
    <t>صرف الرواتب</t>
  </si>
  <si>
    <t>تعديل مهنة</t>
  </si>
  <si>
    <t>تسجيل الاعفاءات الاستثنائية بشأن الحضور والأنصراف</t>
  </si>
  <si>
    <t>تحويل إقامة إلى جواز سفر جديد</t>
  </si>
  <si>
    <t>تجديد الإقامة</t>
  </si>
  <si>
    <t>الغياب بدون إذن مسبق</t>
  </si>
  <si>
    <t>الغياب بإذن مسبق</t>
  </si>
  <si>
    <t>الغاء الإقامة</t>
  </si>
  <si>
    <t>الاستئذان الرسمي</t>
  </si>
  <si>
    <t>الاستئذان الخاص</t>
  </si>
  <si>
    <t>الخطة السنوية للعاملين في المساجد</t>
  </si>
  <si>
    <t>ادارة التنقلات</t>
  </si>
  <si>
    <t>ادارة المخاطر المالية</t>
  </si>
  <si>
    <t>إعداد استراتيجية الأداء المالي</t>
  </si>
  <si>
    <t> إعداد سياسات الشؤون الإدارية والمالية</t>
  </si>
  <si>
    <t>متابعة تنفيذ استراتيجية الأداء المالي</t>
  </si>
  <si>
    <t xml:space="preserve">إدارة الشؤون الادارية والمالية </t>
  </si>
  <si>
    <t>الجرد السنوي للأصول الثابته</t>
  </si>
  <si>
    <t>تخطيط ومتابعة صيانة الأصول</t>
  </si>
  <si>
    <t>تنظيم حركة الأصول الثابتة</t>
  </si>
  <si>
    <t>توفير سكن للعاملين في المسجد</t>
  </si>
  <si>
    <t>صرف المواد من المخزن</t>
  </si>
  <si>
    <t>استلام المشتريات في المخازن</t>
  </si>
  <si>
    <t>استلام وتنفيذ طلبات الشراء</t>
  </si>
  <si>
    <t>إعداد العقود وإعتمادها</t>
  </si>
  <si>
    <t>تخطيط المشتريات</t>
  </si>
  <si>
    <t>متابعة طلبات المشتريات</t>
  </si>
  <si>
    <t>الإقفالات الشهرية والسنوية</t>
  </si>
  <si>
    <t>المعالجة المحاسبية لقبول الإيرادات والصرف</t>
  </si>
  <si>
    <t>تخطيط وتنفيذ برامج وسياسات ترشيد النفقات</t>
  </si>
  <si>
    <t>تنفيذ ومراقبة الموازنة السنوية</t>
  </si>
  <si>
    <t>حساب تكاليف الخدمات والعمليات</t>
  </si>
  <si>
    <t>تقييم الموردين</t>
  </si>
  <si>
    <t>إعتماد مخطط بناء مسجد</t>
  </si>
  <si>
    <t>استلام أو رعاية المساجد القائمة والجديدة</t>
  </si>
  <si>
    <t>الإشراف على بناء المسجد</t>
  </si>
  <si>
    <t>الموافقة على طلب عدم ممانعة على منح شهادة إنجاز وتوصيل الخدمات للمسجد</t>
  </si>
  <si>
    <t>الموافقة على طلب عدم ممانعة من عمل إضافة / توسعة في المسجد</t>
  </si>
  <si>
    <t>تحديث التصاميم المساجد</t>
  </si>
  <si>
    <t>تحديث دليل معايير بناء المساجد</t>
  </si>
  <si>
    <t>تحديد إتجاه القبلة لأغراض البناء</t>
  </si>
  <si>
    <t>تحديد قبلة لمنشآت جديدة أو قائمة</t>
  </si>
  <si>
    <t>تخصيص قطعة أرض لبناء المسجد</t>
  </si>
  <si>
    <t>توزيع خطبة الجمعة</t>
  </si>
  <si>
    <t>خطة توزيع الخطباء السنوية</t>
  </si>
  <si>
    <t>دراسة طلب إقامة نشاط ديني في المسجد</t>
  </si>
  <si>
    <t>دراسة و تلبية طلب فتح المسجد لإقامة صلاة الجمعة /العيد</t>
  </si>
  <si>
    <t>نشر التوعية الدينية بالزكاة والصدقات</t>
  </si>
  <si>
    <t>قسم الخدمات الدينية في المساجد</t>
  </si>
  <si>
    <t> إدارة الشكاوي والملاحظات على العاملين بالمسجد</t>
  </si>
  <si>
    <t> إدارة المسجد</t>
  </si>
  <si>
    <t> المتابعة الدورية للمساجد</t>
  </si>
  <si>
    <t> تقييم العاملين في المساجد الجدد</t>
  </si>
  <si>
    <t>إدارة التنقلات</t>
  </si>
  <si>
    <t>ارسال وعاظ ومفتين الى المطار</t>
  </si>
  <si>
    <t>استلام خطبة الجمعة الأولى</t>
  </si>
  <si>
    <t>المشاركة المجتمعية لمركز محمد بن راشد للثقافة الإسلامية</t>
  </si>
  <si>
    <t xml:space="preserve">ادارة مراكز مكتوم </t>
  </si>
  <si>
    <t>إجراء إختبارات الطلاب</t>
  </si>
  <si>
    <t>إدارة</t>
  </si>
  <si>
    <t>إعداد منهـج تحفيظ القرآن الكريم</t>
  </si>
  <si>
    <t xml:space="preserve">ادارة الشؤون القانونية </t>
  </si>
  <si>
    <t xml:space="preserve">المطابقة للقوانين وغيرها </t>
  </si>
  <si>
    <t xml:space="preserve">تقديم الاستشارات القانونية </t>
  </si>
  <si>
    <t xml:space="preserve">صياغة مشاريع القرارات والتعاميم واللوائح والنظم الادارية </t>
  </si>
  <si>
    <t xml:space="preserve">نشر الوعي القانوني </t>
  </si>
  <si>
    <t xml:space="preserve">دراسة ومراجعة مشاريع العقود </t>
  </si>
  <si>
    <t xml:space="preserve">دراسة ومراجعة مشاريع القوانين والمراسيم والقرارات </t>
  </si>
  <si>
    <t xml:space="preserve">صياغة مشاريع مذكرات التفاهم والاتفاقيات </t>
  </si>
  <si>
    <t xml:space="preserve">متابعة الشكاوى المقدمة من الجهات القضائية ضد الدائرة </t>
  </si>
  <si>
    <t xml:space="preserve">متابعة الشكاوى المقدمة من الدائرة الى الجهات القضائية  </t>
  </si>
  <si>
    <t xml:space="preserve">متابعة وحفظ قرارات لجنة التظلمات والشكاوى والمخالفات الإدارية </t>
  </si>
  <si>
    <t xml:space="preserve">اصدار بطاقة تامين صحي جديدة </t>
  </si>
  <si>
    <t xml:space="preserve">الغاء بطاقة تامين صحي </t>
  </si>
  <si>
    <t xml:space="preserve">استبدال البطاقة الصحية </t>
  </si>
  <si>
    <t>اصدار بطاقة تامين صحي بدل فاقد</t>
  </si>
  <si>
    <t>الاحتفاظ بالموظفين وادارة شؤون الموظفات</t>
  </si>
  <si>
    <t xml:space="preserve">التظلمات والشكاوى </t>
  </si>
  <si>
    <t xml:space="preserve">التكريم والتحفيز </t>
  </si>
  <si>
    <t xml:space="preserve">المخالفات الادارية </t>
  </si>
  <si>
    <t xml:space="preserve">تعديل بيانات بطاقة تامين صحي </t>
  </si>
  <si>
    <t xml:space="preserve">طلب تامين عن السفر </t>
  </si>
  <si>
    <t xml:space="preserve">تراخيص المؤسسات الخيرية </t>
  </si>
  <si>
    <t xml:space="preserve">اصدار تراخيص المؤسسات الخيرية </t>
  </si>
  <si>
    <t xml:space="preserve">إصدار موافقة لتعيين الموظفين والمتطوعين الجدد في الجمعيات </t>
  </si>
  <si>
    <t xml:space="preserve">إعداد دليل للمؤسسات الخيرية بإمارة دبي </t>
  </si>
  <si>
    <t xml:space="preserve">إلغاء ترخيص المؤسسة الخيرية </t>
  </si>
  <si>
    <t xml:space="preserve">تجديد رخصة مؤسسة خيرية </t>
  </si>
  <si>
    <t xml:space="preserve">تجديد الاحتياجات الخارجية والمحلية من المشاريع الخيرية بالتنسيق مع المؤسسات الخيرية والجهات المختصة </t>
  </si>
  <si>
    <t xml:space="preserve">ترخيص طلبات التعاون مع المؤسسات الخيرية </t>
  </si>
  <si>
    <t xml:space="preserve">تصريح الفعاليات والبرامج والمشاريع الخيرية المخطط لها والمستجدة </t>
  </si>
  <si>
    <t xml:space="preserve">تعديل رخصة المؤسسات الخيرية </t>
  </si>
  <si>
    <t>قسم متابعة وتطوير المؤسسات والفعاليات الخيرية</t>
  </si>
  <si>
    <t xml:space="preserve">إعداد وتنفيذ البرامج الخاصة لنشر ثقافة العمل الخيري </t>
  </si>
  <si>
    <t xml:space="preserve">الإشراف على إدارة وتنظيم بوابة الربط الإلكتروني للمؤسسات والجمعيات الخيرية </t>
  </si>
  <si>
    <t xml:space="preserve">تخطيط زيارات التدقيق وإعداد التقارير - مؤسسات خيرية </t>
  </si>
  <si>
    <t xml:space="preserve">تقديم استشارات فنية للمؤسسات الخيرية </t>
  </si>
  <si>
    <t xml:space="preserve">قسم الإفتاء </t>
  </si>
  <si>
    <t xml:space="preserve">استلام وتقديم الفتاوى من خلال المقابلة الشخصية </t>
  </si>
  <si>
    <t xml:space="preserve">استلام وتقديم الفتاوى الهاتفية </t>
  </si>
  <si>
    <t xml:space="preserve">استلام وتقيد الفتاوى من خلال الموقع الالكتروني </t>
  </si>
  <si>
    <t xml:space="preserve">استلام وتقديم الفتاوى عن طريق الدردشة الالكترونية Live Chat المباشرة </t>
  </si>
  <si>
    <t xml:space="preserve">استلام وتقديم الفتاوى عن طريق الرسائل النصية </t>
  </si>
  <si>
    <t xml:space="preserve">التحضير لإقامة او المشاركة في المؤتمرات </t>
  </si>
  <si>
    <t xml:space="preserve">التنسيق مع الجهات المحلية والدولية </t>
  </si>
  <si>
    <t xml:space="preserve">تصريح وتطوير المفتين </t>
  </si>
  <si>
    <t xml:space="preserve">تقديم ومراجعة الفتوى والاستشارات التحريرية / أو متعلقة بالإقتصاد الإسلامي </t>
  </si>
  <si>
    <t xml:space="preserve">تنظيم وإقامة جلسات الإفتاء في المساجد والمؤسسات الاجتماعية </t>
  </si>
  <si>
    <t xml:space="preserve">قسم التوعية الدينية </t>
  </si>
  <si>
    <t xml:space="preserve">إعداد وتنفيذ الخطط التنفيذية لبرامج التوعية الدينية </t>
  </si>
  <si>
    <t xml:space="preserve">خطة التوعية الدينية </t>
  </si>
  <si>
    <t>قسم التدقيق على المصاحف والمطبوعات</t>
  </si>
  <si>
    <t xml:space="preserve">اصدار التقاويم الهجرية والميلادية </t>
  </si>
  <si>
    <t xml:space="preserve">اعداد البحوث وتحقيق المخطوطات </t>
  </si>
  <si>
    <t xml:space="preserve">الزيارات الميدانية للتدقيق على المكتبات </t>
  </si>
  <si>
    <t xml:space="preserve">تدقيق المصاحف والمطبوعات </t>
  </si>
  <si>
    <t xml:space="preserve">ترجمة تفسير القرآن الى لغات عالمية </t>
  </si>
  <si>
    <t xml:space="preserve">تطوير ومراجعة المناهج التعليمية للدائرة </t>
  </si>
  <si>
    <t xml:space="preserve">استعارة الكتب </t>
  </si>
  <si>
    <t xml:space="preserve">تزويد المكتبة </t>
  </si>
  <si>
    <t xml:space="preserve">فتح مكتبة </t>
  </si>
  <si>
    <t xml:space="preserve">ادارة المشاريع الخيرية </t>
  </si>
  <si>
    <t xml:space="preserve">الإشراف على تنفيذ حملات الإغاثة </t>
  </si>
  <si>
    <t xml:space="preserve">متابعة تنفيذ المشاريع الخيرية خارج وداخل الدولة </t>
  </si>
  <si>
    <t xml:space="preserve">متابعة وسائل الإعلام المختلفة لمتابعة المؤسسات والجمعيات والفعاليات الخيرية </t>
  </si>
  <si>
    <t xml:space="preserve">استلام اموال الزكاة والصدقات </t>
  </si>
  <si>
    <t xml:space="preserve">تخطيط زيارات تحصيل صناديق الزكاة والصدقات </t>
  </si>
  <si>
    <t xml:space="preserve">توريد أو استبدال صناديق تلقي الزكاة والتبرعات </t>
  </si>
  <si>
    <t xml:space="preserve">جرد صناديق الزكاة والصدقات </t>
  </si>
  <si>
    <t xml:space="preserve">دراسة طلبات صرف أموال الزكاة والصدقات </t>
  </si>
  <si>
    <t xml:space="preserve">عملية محاسبية للزكاة والصدقات </t>
  </si>
  <si>
    <t xml:space="preserve">الرد على البلاغات في المراكز الخارجية </t>
  </si>
  <si>
    <t xml:space="preserve">ادارة طلبات المتعاملين في المراكز الخارجية </t>
  </si>
  <si>
    <t>تنظيم وإقامة الأنشطة الدينية في المسجد</t>
  </si>
  <si>
    <t xml:space="preserve">ادارة الاداء المؤسسي </t>
  </si>
  <si>
    <t xml:space="preserve">إدارة المخاطر وتحديد السيناريوهات البديلة </t>
  </si>
  <si>
    <t xml:space="preserve">اعداد الخارطة الاستراتيجية </t>
  </si>
  <si>
    <t xml:space="preserve">الاشراف على اعداد الاستراتيجيات الفرعية </t>
  </si>
  <si>
    <t xml:space="preserve">تحديد عوامل النجاح الحرجة </t>
  </si>
  <si>
    <t>تحليل البييئة الداخلية والخارجية SWOT&amp;PESTLE</t>
  </si>
  <si>
    <t xml:space="preserve">تحليل التوجهات الإستراتيجية </t>
  </si>
  <si>
    <t xml:space="preserve">تطوير المبادرات الاستراتيجية </t>
  </si>
  <si>
    <t xml:space="preserve">تطوير الموائمة الاستراتيجية </t>
  </si>
  <si>
    <t xml:space="preserve">تطوير مؤشرات الاداء الرئيسية </t>
  </si>
  <si>
    <t xml:space="preserve">تنفيذ الاستراتيجية </t>
  </si>
  <si>
    <t xml:space="preserve">مراجعة الآداء الاستراتيجي </t>
  </si>
  <si>
    <t xml:space="preserve">مراجعة الآداء التشغيلي </t>
  </si>
  <si>
    <t xml:space="preserve">نشر وإيصال الخطة الاستراتيجية </t>
  </si>
  <si>
    <t xml:space="preserve">اعداد اتفاقيات شراكة جديدة </t>
  </si>
  <si>
    <t xml:space="preserve">إلغاء اتفاقية شراكة </t>
  </si>
  <si>
    <t xml:space="preserve">تحديد وتصنيف الشركاء </t>
  </si>
  <si>
    <t xml:space="preserve">تقييم وتكريم الشركاء </t>
  </si>
  <si>
    <t xml:space="preserve">تخصيص المهام والاختصاصات للوحدات التنظيمية </t>
  </si>
  <si>
    <t xml:space="preserve">تحديد وحصر العمليات وتصنيفها </t>
  </si>
  <si>
    <t xml:space="preserve">تحليل وتطوير العمليات </t>
  </si>
  <si>
    <t xml:space="preserve">تصميم / تحديث العمليات </t>
  </si>
  <si>
    <t xml:space="preserve">تطبيق العمليات </t>
  </si>
  <si>
    <t xml:space="preserve">تقييم الخدمات الداخلية </t>
  </si>
  <si>
    <t xml:space="preserve">توثيق العمليات والخدمات المؤسسية </t>
  </si>
  <si>
    <t xml:space="preserve">معالجة نقاط التداخل والازدواجية في العمليات </t>
  </si>
  <si>
    <t xml:space="preserve">اعداد اتفاقية الخدمة ومتابعة تطويرها </t>
  </si>
  <si>
    <t xml:space="preserve">اعداد سلسلة القيمة للدائرة </t>
  </si>
  <si>
    <t xml:space="preserve">التواصل والتوعية بنظام إدارة الجودة والعمليات </t>
  </si>
  <si>
    <t xml:space="preserve">ضبط جمع التبرعات عن طريق الصناديق المختلفة أو الفعاليات </t>
  </si>
  <si>
    <t xml:space="preserve">اصدار شهادة لمن يهمه الامر للمؤسسات الاسلامية او الاعفاء من سالك أو ديوا </t>
  </si>
  <si>
    <t>اعداد دليل للمؤسسات الاسلامية بإمارة دبي</t>
  </si>
  <si>
    <t xml:space="preserve">اعداد وتنظيم المسابقات في إدارة المؤسسات الاسلامية </t>
  </si>
  <si>
    <t xml:space="preserve">تخطيط زيارات التدقيق واعداد التقارير - مؤسسات اسلامية </t>
  </si>
  <si>
    <t xml:space="preserve">تقديم استشارة فنية للمؤسسات الاسلامية </t>
  </si>
  <si>
    <t>توزيع مكرمة الشيخ محمد بن راشد على المؤسسات الاسلامية ومراكز تحفيظ القرآن</t>
  </si>
  <si>
    <t>اجراء إختبارات الطالبات</t>
  </si>
  <si>
    <t>استقبال الإقتراحات</t>
  </si>
  <si>
    <t>اعداد خطة الفعاليات ومتابعة تنفيذها</t>
  </si>
  <si>
    <t>استلام وادخال بيانات صرف الرواتب</t>
  </si>
  <si>
    <t>إعداد الموازنة السنوية</t>
  </si>
  <si>
    <t>تسجيل الموردين</t>
  </si>
  <si>
    <t xml:space="preserve">انهاء الخدمة والاستقالة </t>
  </si>
  <si>
    <t xml:space="preserve">الإعارة </t>
  </si>
  <si>
    <t xml:space="preserve">الاستعارة </t>
  </si>
  <si>
    <t xml:space="preserve">الاعلان عن الوظائف الشاغرة والمقابلات </t>
  </si>
  <si>
    <t xml:space="preserve">التعيين والتوظيف </t>
  </si>
  <si>
    <t xml:space="preserve">الندب </t>
  </si>
  <si>
    <t xml:space="preserve">تقييم المرشحين </t>
  </si>
  <si>
    <t xml:space="preserve">إدارة اداء الموظفين </t>
  </si>
  <si>
    <t xml:space="preserve">اختيار المراكز التدريبية </t>
  </si>
  <si>
    <t xml:space="preserve">الايفاد في بعثة دراسية </t>
  </si>
  <si>
    <t xml:space="preserve">التدريب على رأس العمل </t>
  </si>
  <si>
    <t xml:space="preserve">تخطيط الإحتياجات التدريبية </t>
  </si>
  <si>
    <t>تقييم 360</t>
  </si>
  <si>
    <t xml:space="preserve">توفير الاحتياجات التدريبية المخططة والطارئة </t>
  </si>
  <si>
    <t xml:space="preserve">قياس أثر العائد على التدريب </t>
  </si>
  <si>
    <t xml:space="preserve">مشاركة الموظفين في المؤتمرات والندوات </t>
  </si>
  <si>
    <t>اعتماد المسميات الوظيفية في الادارة العامة للإقامة وشؤون الأجانب.</t>
  </si>
  <si>
    <t xml:space="preserve">ادارة اللجان وفرق العمل </t>
  </si>
  <si>
    <t xml:space="preserve">اعداد وتحديث استراتيجية الموارد البشرية </t>
  </si>
  <si>
    <t xml:space="preserve">التوطين </t>
  </si>
  <si>
    <t xml:space="preserve">النقل </t>
  </si>
  <si>
    <t xml:space="preserve">تخطيط الاحتياجات من الموارد البشرية </t>
  </si>
  <si>
    <t xml:space="preserve">قياس اسعاد الموارد البشرية </t>
  </si>
  <si>
    <t xml:space="preserve">ملاحظات </t>
  </si>
  <si>
    <t>تقييم المخاطر</t>
  </si>
  <si>
    <t>تقييم المخاطر بعد تنفيذ اجراءات التعامل مع الخطر</t>
  </si>
  <si>
    <t>التأثير (1-5)</t>
  </si>
  <si>
    <t>الإحتمالية (1-5)</t>
  </si>
  <si>
    <t>تصنيف الخطر (1-25)</t>
  </si>
  <si>
    <t>تحديد احتمالية حدوث الخطر</t>
  </si>
  <si>
    <t>شدة  التأثير</t>
  </si>
  <si>
    <t>شدة التأثير الرقمية</t>
  </si>
  <si>
    <t>مجال التأثير</t>
  </si>
  <si>
    <t xml:space="preserve"> الوصف</t>
  </si>
  <si>
    <t>تكرار الاحتمال</t>
  </si>
  <si>
    <t>الاحتمالية</t>
  </si>
  <si>
    <t>الخطة الإستراتيجية</t>
  </si>
  <si>
    <t>متطلبات الإلتزام القانوني والتنظيمي</t>
  </si>
  <si>
    <t>السمعة و الإنطباع العام</t>
  </si>
  <si>
    <t>نادر الحدوث</t>
  </si>
  <si>
    <t>مرة واحدة كل سنتين ( أو أكثر)</t>
  </si>
  <si>
    <t>ملحوظ ولكن غير مؤثر</t>
  </si>
  <si>
    <t>لا يوجد تأثير أو تأثير ضئيل</t>
  </si>
  <si>
    <t>ممكن الحدوث</t>
  </si>
  <si>
    <t>مرة واحدة كل سنة</t>
  </si>
  <si>
    <t>أثر بسيط على تحقيق الأهداف الإستراتيجية</t>
  </si>
  <si>
    <t>إخفاق بسيط في القضايا القانونية والتنظيمية أو السياسة الداخلية  /حادث فردي</t>
  </si>
  <si>
    <t>تغطية إعلامية سلبية فردية و/أو تعليقات سلبية أو شكاوى من قبل المتعاملين والفئات المعنية</t>
  </si>
  <si>
    <t>على الأرجح</t>
  </si>
  <si>
    <t>مرة واحدة كل 6 أشهر</t>
  </si>
  <si>
    <t xml:space="preserve">أثر محدود على تحقيق الأهداف الإستراتيجية  مما يتطلب على سبيل المثال إلى إبلاغ الإدارة العليا </t>
  </si>
  <si>
    <t xml:space="preserve"> تغطية إعلامية سلبية محدودة من قبل الإعلام و/أو فقدان بعض الثقة من قبل قبل المتعاملين والفئات المعنية</t>
  </si>
  <si>
    <t>غالباً ما يحدث</t>
  </si>
  <si>
    <t>مرة واحدة كل 3 أشهر</t>
  </si>
  <si>
    <t>أثر كبير على تحقيق الأهداف الإستراتيجية  مما قد يؤدي على سبيل المثال إلى قيام الجهات الرقابية المعنية بزيارة تتعلق بالأمور التي لا يوجد فيها إلتزام</t>
  </si>
  <si>
    <t>إخفاق كبير في القضايا القانونية والتنظيمية أو السياسة الداخلية  مما قد يؤدي على سبيل المثال إلى قيام الجهات التنظيمية الرقابية بزيارة تتعلق بالأمور التي لا يوجد فيها إلتزام</t>
  </si>
  <si>
    <t>تغطية إعلامية سلبية واسعة من قبل الإعلام و/أو فقدان بعض الثقة من قبل المتعاملين والفئات المعنية</t>
  </si>
  <si>
    <t>متكرر الحدوث</t>
  </si>
  <si>
    <t>بشكل شهري تقريباً</t>
  </si>
  <si>
    <t>عالي جدا</t>
  </si>
  <si>
    <t xml:space="preserve">أثر جوهري على تحقيق الأهداف الإستراتيجية  </t>
  </si>
  <si>
    <t>إخفاق جوهري في القضايا القانونية والتنظيمية أو السياسة الداخلية</t>
  </si>
  <si>
    <t>تغطية إعلامية سلبية واسعة ومتكررة من قبل الإعلام و/أو فقدان جوهري للثقة من قبل المتعاملين والفئات المعنية</t>
  </si>
  <si>
    <t>مستوى القبول =</t>
  </si>
  <si>
    <t>الترميز اللوني</t>
  </si>
  <si>
    <t>تصنيف مستوى الخطر</t>
  </si>
  <si>
    <t>الوصف الرقمي</t>
  </si>
  <si>
    <t xml:space="preserve"> </t>
  </si>
  <si>
    <t>خطر مرتفع جداً</t>
  </si>
  <si>
    <t>من 15 إلى 25</t>
  </si>
  <si>
    <t xml:space="preserve">خطر مرتفع </t>
  </si>
  <si>
    <t xml:space="preserve">من 10 إلى 14 </t>
  </si>
  <si>
    <t xml:space="preserve">خطر متوسط </t>
  </si>
  <si>
    <t>من 5 إلى 9</t>
  </si>
  <si>
    <t xml:space="preserve">خطر ضعيف </t>
  </si>
  <si>
    <t xml:space="preserve">أقل من 5 </t>
  </si>
  <si>
    <t>إخفاق محدود في القضايا القانونية والتنظيمية أو السياسة الداخلية  مما قد يؤدي على سبيل المثال إلى إبلاغ الجهات التنظيمية /الرقابية بهذه الحوادث</t>
  </si>
  <si>
    <t>الأثر المتوقع</t>
  </si>
  <si>
    <t>سجل الفرص الخاصة بالعمليات</t>
  </si>
  <si>
    <t>الرقم المسلسل</t>
  </si>
  <si>
    <t>الفرص</t>
  </si>
  <si>
    <t>تقييم الفرص</t>
  </si>
  <si>
    <t>القيمة ( 1-5)</t>
  </si>
  <si>
    <t>سهولة التطبيق (1-5)</t>
  </si>
  <si>
    <t>تصنيف الفرصة</t>
  </si>
  <si>
    <t>اجراء التعامل مع الفرصة</t>
  </si>
  <si>
    <t>دائرة التخطيط و المساحة - الشارقة
سجل المخاطر 
SDTPS_M_7_F1</t>
  </si>
  <si>
    <t>تصنيف المخاطر</t>
  </si>
  <si>
    <t>تشغيلي</t>
  </si>
  <si>
    <t>إستراتيجي</t>
  </si>
  <si>
    <t>مشاريع</t>
  </si>
  <si>
    <t>عمليات</t>
  </si>
  <si>
    <t>طبيعة الخطر</t>
  </si>
  <si>
    <t xml:space="preserve">مالي </t>
  </si>
  <si>
    <t xml:space="preserve">إداري </t>
  </si>
  <si>
    <t>تقني</t>
  </si>
  <si>
    <t>بيئي</t>
  </si>
  <si>
    <t>صحة وسلامة</t>
  </si>
  <si>
    <t>اجراءات التعامل مع الخطر  - السيناريوهات البديلة</t>
  </si>
  <si>
    <t>الجهة المعنية المسؤولة عن التعامل مع الخطر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</si>
</sst>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0.0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0"/>
      <name val="Sakkal Majalla"/>
    </font>
    <font>
      <sz val="16"/>
      <color theme="1"/>
      <name val="Sakkal Majalla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Arial"/>
      <family val="2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Sakkal Majalla"/>
    </font>
    <font>
      <b/>
      <sz val="20"/>
      <name val="Sakkal Majalla"/>
    </font>
    <font>
      <sz val="14"/>
      <name val="Sakkal Majalla"/>
    </font>
    <font>
      <sz val="11"/>
      <color theme="1"/>
      <name val="Sakkal Majalla"/>
    </font>
    <font>
      <b/>
      <sz val="14"/>
      <name val="Sakkal Majalla"/>
    </font>
    <font>
      <b/>
      <sz val="12"/>
      <color theme="1"/>
      <name val="Sakkal Majalla"/>
    </font>
    <font>
      <sz val="12"/>
      <color theme="1"/>
      <name val="Sakkal Majalla"/>
    </font>
    <font>
      <b/>
      <sz val="14"/>
      <color theme="1"/>
      <name val="Sakkal Majalla"/>
    </font>
    <font>
      <sz val="18"/>
      <name val="Sakkal Majalla"/>
    </font>
    <font>
      <sz val="16"/>
      <name val="Sakkal Majalla"/>
    </font>
    <font>
      <sz val="16"/>
      <color rgb="FFFFFFFF"/>
      <name val="Sakkal Majalla"/>
    </font>
    <font>
      <sz val="11"/>
      <name val="Sakkal Majalla"/>
    </font>
    <font>
      <sz val="14"/>
      <color theme="1"/>
      <name val="Sakkal Majalla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89">
    <xf numFmtId="0" fontId="0" fillId="0" borderId="0" xfId="0"/>
    <xf numFmtId="0" fontId="0" fillId="2" borderId="0" xfId="0" applyFill="1"/>
    <xf numFmtId="0" fontId="0" fillId="2" borderId="1" xfId="0" applyFill="1" applyBorder="1"/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/>
    <xf numFmtId="2" fontId="0" fillId="2" borderId="1" xfId="0" applyNumberFormat="1" applyFill="1" applyBorder="1" applyAlignment="1">
      <alignment horizontal="center"/>
    </xf>
    <xf numFmtId="0" fontId="0" fillId="0" borderId="1" xfId="0" applyFill="1" applyBorder="1"/>
    <xf numFmtId="1" fontId="0" fillId="2" borderId="1" xfId="0" applyNumberForma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right" vertical="top"/>
    </xf>
    <xf numFmtId="0" fontId="0" fillId="0" borderId="0" xfId="0" applyAlignment="1">
      <alignment horizontal="right" vertical="top"/>
    </xf>
    <xf numFmtId="0" fontId="0" fillId="2" borderId="1" xfId="0" applyFill="1" applyBorder="1" applyAlignment="1">
      <alignment horizontal="center" vertical="center"/>
    </xf>
    <xf numFmtId="9" fontId="0" fillId="2" borderId="0" xfId="0" applyNumberFormat="1" applyFill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/>
    <xf numFmtId="0" fontId="9" fillId="3" borderId="0" xfId="0" applyFont="1" applyFill="1" applyBorder="1" applyAlignment="1">
      <alignment horizontal="center"/>
    </xf>
    <xf numFmtId="1" fontId="9" fillId="3" borderId="0" xfId="0" applyNumberFormat="1" applyFont="1" applyFill="1" applyBorder="1" applyAlignment="1">
      <alignment horizontal="center"/>
    </xf>
    <xf numFmtId="0" fontId="8" fillId="3" borderId="0" xfId="0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0" fillId="2" borderId="12" xfId="1" applyNumberFormat="1" applyFont="1" applyFill="1" applyBorder="1"/>
    <xf numFmtId="0" fontId="0" fillId="2" borderId="3" xfId="0" applyFill="1" applyBorder="1"/>
    <xf numFmtId="1" fontId="7" fillId="2" borderId="15" xfId="0" applyNumberFormat="1" applyFont="1" applyFill="1" applyBorder="1"/>
    <xf numFmtId="0" fontId="0" fillId="2" borderId="11" xfId="0" applyFill="1" applyBorder="1"/>
    <xf numFmtId="0" fontId="0" fillId="2" borderId="13" xfId="0" applyFill="1" applyBorder="1"/>
    <xf numFmtId="0" fontId="7" fillId="2" borderId="14" xfId="0" applyFont="1" applyFill="1" applyBorder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" fontId="0" fillId="2" borderId="2" xfId="1" applyNumberFormat="1" applyFont="1" applyFill="1" applyBorder="1"/>
    <xf numFmtId="1" fontId="7" fillId="2" borderId="4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right" vertical="top"/>
    </xf>
    <xf numFmtId="0" fontId="11" fillId="2" borderId="0" xfId="0" applyFont="1" applyFill="1"/>
    <xf numFmtId="0" fontId="3" fillId="2" borderId="0" xfId="2" applyFont="1" applyFill="1"/>
    <xf numFmtId="0" fontId="10" fillId="2" borderId="1" xfId="0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2" fillId="1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 readingOrder="2"/>
    </xf>
    <xf numFmtId="0" fontId="22" fillId="2" borderId="0" xfId="2" applyFont="1" applyFill="1"/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" fontId="14" fillId="2" borderId="1" xfId="0" applyNumberFormat="1" applyFont="1" applyFill="1" applyBorder="1" applyAlignment="1">
      <alignment horizontal="center" vertical="center"/>
    </xf>
    <xf numFmtId="1" fontId="14" fillId="7" borderId="1" xfId="0" applyNumberFormat="1" applyFont="1" applyFill="1" applyBorder="1" applyAlignment="1">
      <alignment horizontal="right" vertical="center"/>
    </xf>
    <xf numFmtId="1" fontId="14" fillId="7" borderId="1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Fill="1" applyBorder="1"/>
    <xf numFmtId="165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0" fillId="2" borderId="0" xfId="6" applyFont="1" applyFill="1"/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5" fillId="2" borderId="1" xfId="0" applyFont="1" applyFill="1" applyBorder="1"/>
    <xf numFmtId="0" fontId="8" fillId="2" borderId="0" xfId="0" applyFont="1" applyFill="1"/>
    <xf numFmtId="0" fontId="25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" fontId="21" fillId="0" borderId="1" xfId="1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" fontId="21" fillId="0" borderId="1" xfId="0" applyNumberFormat="1" applyFont="1" applyFill="1" applyBorder="1" applyAlignment="1">
      <alignment horizontal="center" vertical="center"/>
    </xf>
    <xf numFmtId="49" fontId="10" fillId="0" borderId="6" xfId="0" applyNumberFormat="1" applyFont="1" applyBorder="1" applyAlignment="1">
      <alignment vertical="center"/>
    </xf>
    <xf numFmtId="49" fontId="10" fillId="0" borderId="10" xfId="0" applyNumberFormat="1" applyFont="1" applyBorder="1" applyAlignment="1">
      <alignment vertical="center"/>
    </xf>
    <xf numFmtId="49" fontId="10" fillId="0" borderId="7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3" fillId="0" borderId="1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right" readingOrder="1"/>
    </xf>
    <xf numFmtId="0" fontId="0" fillId="0" borderId="0" xfId="0" applyAlignment="1">
      <alignment horizontal="right" readingOrder="2"/>
    </xf>
    <xf numFmtId="0" fontId="0" fillId="0" borderId="0" xfId="0" applyAlignment="1">
      <alignment horizontal="right" wrapText="1" readingOrder="2"/>
    </xf>
    <xf numFmtId="0" fontId="29" fillId="0" borderId="0" xfId="0" applyFont="1"/>
    <xf numFmtId="0" fontId="30" fillId="7" borderId="15" xfId="0" applyFont="1" applyFill="1" applyBorder="1" applyAlignment="1">
      <alignment horizontal="center" vertical="center" wrapText="1" readingOrder="2"/>
    </xf>
    <xf numFmtId="0" fontId="31" fillId="0" borderId="9" xfId="0" quotePrefix="1" applyFont="1" applyFill="1" applyBorder="1" applyAlignment="1">
      <alignment horizontal="center" vertical="center" wrapText="1" readingOrder="1"/>
    </xf>
    <xf numFmtId="0" fontId="32" fillId="0" borderId="9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right" vertical="center" wrapText="1"/>
    </xf>
    <xf numFmtId="1" fontId="32" fillId="0" borderId="9" xfId="0" applyNumberFormat="1" applyFont="1" applyFill="1" applyBorder="1" applyAlignment="1">
      <alignment horizontal="center" vertical="center" wrapText="1"/>
    </xf>
    <xf numFmtId="1" fontId="31" fillId="0" borderId="9" xfId="0" applyNumberFormat="1" applyFont="1" applyFill="1" applyBorder="1" applyAlignment="1">
      <alignment horizontal="center" vertical="center" wrapText="1"/>
    </xf>
    <xf numFmtId="0" fontId="32" fillId="0" borderId="9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 wrapText="1"/>
    </xf>
    <xf numFmtId="1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0" borderId="1" xfId="0" quotePrefix="1" applyFont="1" applyFill="1" applyBorder="1" applyAlignment="1">
      <alignment horizontal="center" vertical="center"/>
    </xf>
    <xf numFmtId="0" fontId="32" fillId="0" borderId="1" xfId="0" quotePrefix="1" applyFont="1" applyFill="1" applyBorder="1" applyAlignment="1">
      <alignment horizontal="right" vertical="center" wrapText="1"/>
    </xf>
    <xf numFmtId="0" fontId="33" fillId="7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2" borderId="0" xfId="0" applyFont="1" applyFill="1" applyAlignment="1">
      <alignment wrapText="1"/>
    </xf>
    <xf numFmtId="0" fontId="36" fillId="12" borderId="26" xfId="0" applyFont="1" applyFill="1" applyBorder="1" applyAlignment="1">
      <alignment horizontal="center" vertical="center" wrapText="1" readingOrder="2"/>
    </xf>
    <xf numFmtId="0" fontId="17" fillId="12" borderId="1" xfId="0" applyFont="1" applyFill="1" applyBorder="1" applyAlignment="1">
      <alignment horizontal="center" vertical="center" wrapText="1" readingOrder="2"/>
    </xf>
    <xf numFmtId="0" fontId="17" fillId="12" borderId="3" xfId="0" applyFont="1" applyFill="1" applyBorder="1" applyAlignment="1">
      <alignment horizontal="center" vertical="center" wrapText="1" readingOrder="2"/>
    </xf>
    <xf numFmtId="0" fontId="28" fillId="13" borderId="28" xfId="0" applyFont="1" applyFill="1" applyBorder="1" applyAlignment="1">
      <alignment horizontal="center" vertical="center" wrapText="1" readingOrder="2"/>
    </xf>
    <xf numFmtId="0" fontId="28" fillId="2" borderId="9" xfId="0" applyFont="1" applyFill="1" applyBorder="1" applyAlignment="1">
      <alignment horizontal="center" vertical="center" wrapText="1" readingOrder="2"/>
    </xf>
    <xf numFmtId="0" fontId="28" fillId="2" borderId="29" xfId="0" applyFont="1" applyFill="1" applyBorder="1" applyAlignment="1">
      <alignment horizontal="center" vertical="center" wrapText="1" readingOrder="2"/>
    </xf>
    <xf numFmtId="0" fontId="35" fillId="13" borderId="13" xfId="0" applyFont="1" applyFill="1" applyBorder="1" applyAlignment="1">
      <alignment horizontal="center" vertical="center" wrapText="1" readingOrder="2"/>
    </xf>
    <xf numFmtId="0" fontId="28" fillId="0" borderId="1" xfId="0" applyFont="1" applyBorder="1" applyAlignment="1">
      <alignment horizontal="center" vertical="center" wrapText="1" readingOrder="2"/>
    </xf>
    <xf numFmtId="0" fontId="28" fillId="0" borderId="1" xfId="0" applyFont="1" applyBorder="1" applyAlignment="1">
      <alignment horizontal="right" vertical="center" wrapText="1" readingOrder="2"/>
    </xf>
    <xf numFmtId="0" fontId="28" fillId="0" borderId="3" xfId="0" applyFont="1" applyBorder="1" applyAlignment="1">
      <alignment horizontal="right" vertical="center" wrapText="1" readingOrder="2"/>
    </xf>
    <xf numFmtId="0" fontId="28" fillId="13" borderId="13" xfId="0" applyFont="1" applyFill="1" applyBorder="1" applyAlignment="1">
      <alignment horizontal="center" vertical="center" wrapText="1" readingOrder="2"/>
    </xf>
    <xf numFmtId="0" fontId="28" fillId="2" borderId="1" xfId="0" applyFont="1" applyFill="1" applyBorder="1" applyAlignment="1">
      <alignment horizontal="center" vertical="center" wrapText="1" readingOrder="2"/>
    </xf>
    <xf numFmtId="0" fontId="28" fillId="2" borderId="3" xfId="0" applyFont="1" applyFill="1" applyBorder="1" applyAlignment="1">
      <alignment horizontal="center" vertical="center" wrapText="1" readingOrder="2"/>
    </xf>
    <xf numFmtId="0" fontId="28" fillId="13" borderId="14" xfId="0" applyFont="1" applyFill="1" applyBorder="1" applyAlignment="1">
      <alignment horizontal="center" vertical="center" wrapText="1" readingOrder="2"/>
    </xf>
    <xf numFmtId="0" fontId="28" fillId="2" borderId="15" xfId="0" applyFont="1" applyFill="1" applyBorder="1" applyAlignment="1">
      <alignment horizontal="center" vertical="center" wrapText="1" readingOrder="2"/>
    </xf>
    <xf numFmtId="0" fontId="28" fillId="2" borderId="4" xfId="0" applyFont="1" applyFill="1" applyBorder="1" applyAlignment="1">
      <alignment horizontal="center" vertical="center" wrapText="1" readingOrder="2"/>
    </xf>
    <xf numFmtId="0" fontId="35" fillId="13" borderId="14" xfId="0" applyFont="1" applyFill="1" applyBorder="1" applyAlignment="1">
      <alignment horizontal="center" vertical="center" wrapText="1" readingOrder="2"/>
    </xf>
    <xf numFmtId="0" fontId="28" fillId="0" borderId="15" xfId="0" applyFont="1" applyBorder="1" applyAlignment="1">
      <alignment horizontal="center" vertical="center" wrapText="1" readingOrder="2"/>
    </xf>
    <xf numFmtId="0" fontId="28" fillId="0" borderId="15" xfId="0" applyFont="1" applyBorder="1" applyAlignment="1">
      <alignment horizontal="right" vertical="center" wrapText="1" readingOrder="2"/>
    </xf>
    <xf numFmtId="0" fontId="28" fillId="0" borderId="4" xfId="0" applyFont="1" applyBorder="1" applyAlignment="1">
      <alignment horizontal="right" vertical="center" wrapText="1" readingOrder="2"/>
    </xf>
    <xf numFmtId="0" fontId="37" fillId="2" borderId="0" xfId="0" applyFont="1" applyFill="1" applyAlignment="1">
      <alignment wrapText="1"/>
    </xf>
    <xf numFmtId="0" fontId="28" fillId="13" borderId="1" xfId="0" applyFont="1" applyFill="1" applyBorder="1" applyAlignment="1">
      <alignment horizontal="center" vertical="center" wrapText="1" readingOrder="2"/>
    </xf>
    <xf numFmtId="0" fontId="17" fillId="12" borderId="27" xfId="0" applyFont="1" applyFill="1" applyBorder="1" applyAlignment="1">
      <alignment horizontal="center" vertical="center" wrapText="1" readingOrder="2"/>
    </xf>
    <xf numFmtId="0" fontId="38" fillId="4" borderId="25" xfId="0" applyFont="1" applyFill="1" applyBorder="1" applyAlignment="1">
      <alignment horizontal="center" vertical="center" wrapText="1" readingOrder="2"/>
    </xf>
    <xf numFmtId="0" fontId="38" fillId="0" borderId="25" xfId="0" applyFont="1" applyBorder="1" applyAlignment="1">
      <alignment horizontal="center" vertical="center" wrapText="1" readingOrder="2"/>
    </xf>
    <xf numFmtId="0" fontId="38" fillId="5" borderId="25" xfId="0" applyFont="1" applyFill="1" applyBorder="1" applyAlignment="1">
      <alignment horizontal="center" vertical="center" wrapText="1" readingOrder="2"/>
    </xf>
    <xf numFmtId="0" fontId="38" fillId="14" borderId="25" xfId="0" applyFont="1" applyFill="1" applyBorder="1" applyAlignment="1">
      <alignment horizontal="center" vertical="center" wrapText="1" readingOrder="2"/>
    </xf>
    <xf numFmtId="0" fontId="38" fillId="15" borderId="26" xfId="0" applyFont="1" applyFill="1" applyBorder="1" applyAlignment="1">
      <alignment horizontal="center" vertical="center" wrapText="1" readingOrder="2"/>
    </xf>
    <xf numFmtId="0" fontId="38" fillId="0" borderId="26" xfId="0" applyFont="1" applyBorder="1" applyAlignment="1">
      <alignment horizontal="center" vertical="center" wrapText="1" readingOrder="2"/>
    </xf>
    <xf numFmtId="0" fontId="3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0" fillId="7" borderId="8" xfId="4" applyFont="1" applyFill="1" applyBorder="1" applyAlignment="1" applyProtection="1">
      <alignment horizontal="center" vertical="center" wrapText="1" readingOrder="2"/>
      <protection locked="0"/>
    </xf>
    <xf numFmtId="0" fontId="30" fillId="7" borderId="9" xfId="4" applyFont="1" applyFill="1" applyBorder="1" applyAlignment="1" applyProtection="1">
      <alignment horizontal="center" vertical="center" wrapText="1" readingOrder="2"/>
      <protection locked="0"/>
    </xf>
    <xf numFmtId="0" fontId="30" fillId="7" borderId="0" xfId="4" applyFont="1" applyFill="1" applyBorder="1" applyAlignment="1" applyProtection="1">
      <alignment horizontal="center" vertical="center" wrapText="1" readingOrder="2"/>
      <protection locked="0"/>
    </xf>
    <xf numFmtId="0" fontId="32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/>
    </xf>
    <xf numFmtId="0" fontId="17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right"/>
    </xf>
    <xf numFmtId="0" fontId="19" fillId="3" borderId="10" xfId="0" applyFont="1" applyFill="1" applyBorder="1" applyAlignment="1">
      <alignment horizontal="right"/>
    </xf>
    <xf numFmtId="0" fontId="19" fillId="3" borderId="7" xfId="0" applyFont="1" applyFill="1" applyBorder="1" applyAlignment="1">
      <alignment horizontal="right"/>
    </xf>
    <xf numFmtId="0" fontId="13" fillId="0" borderId="6" xfId="0" applyFont="1" applyFill="1" applyBorder="1" applyAlignment="1">
      <alignment horizontal="right"/>
    </xf>
    <xf numFmtId="0" fontId="13" fillId="0" borderId="10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10" fillId="0" borderId="10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21" fillId="0" borderId="6" xfId="0" applyFont="1" applyFill="1" applyBorder="1" applyAlignment="1">
      <alignment horizontal="right"/>
    </xf>
    <xf numFmtId="0" fontId="21" fillId="0" borderId="10" xfId="0" applyFont="1" applyFill="1" applyBorder="1" applyAlignment="1">
      <alignment horizontal="right"/>
    </xf>
    <xf numFmtId="0" fontId="21" fillId="0" borderId="7" xfId="0" applyFont="1" applyFill="1" applyBorder="1" applyAlignment="1">
      <alignment horizontal="right"/>
    </xf>
    <xf numFmtId="0" fontId="3" fillId="2" borderId="0" xfId="2" applyFont="1" applyFill="1" applyAlignment="1">
      <alignment horizontal="center"/>
    </xf>
    <xf numFmtId="0" fontId="26" fillId="9" borderId="6" xfId="0" applyFont="1" applyFill="1" applyBorder="1" applyAlignment="1">
      <alignment horizontal="right" vertical="center"/>
    </xf>
    <xf numFmtId="0" fontId="26" fillId="9" borderId="10" xfId="0" applyFont="1" applyFill="1" applyBorder="1" applyAlignment="1">
      <alignment horizontal="right" vertical="center"/>
    </xf>
    <xf numFmtId="0" fontId="26" fillId="9" borderId="7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/>
    </xf>
    <xf numFmtId="0" fontId="30" fillId="7" borderId="12" xfId="4" applyFont="1" applyFill="1" applyBorder="1" applyAlignment="1" applyProtection="1">
      <alignment horizontal="center" vertical="center" wrapText="1" readingOrder="2"/>
      <protection locked="0"/>
    </xf>
    <xf numFmtId="0" fontId="30" fillId="7" borderId="15" xfId="4" applyFont="1" applyFill="1" applyBorder="1" applyAlignment="1" applyProtection="1">
      <alignment horizontal="center" vertical="center" wrapText="1" readingOrder="2"/>
      <protection locked="0"/>
    </xf>
    <xf numFmtId="0" fontId="30" fillId="7" borderId="2" xfId="4" applyFont="1" applyFill="1" applyBorder="1" applyAlignment="1" applyProtection="1">
      <alignment horizontal="center" vertical="center" wrapText="1" readingOrder="2"/>
      <protection locked="0"/>
    </xf>
    <xf numFmtId="0" fontId="30" fillId="7" borderId="4" xfId="4" applyFont="1" applyFill="1" applyBorder="1" applyAlignment="1" applyProtection="1">
      <alignment horizontal="center" vertical="center" wrapText="1" readingOrder="2"/>
      <protection locked="0"/>
    </xf>
    <xf numFmtId="0" fontId="30" fillId="7" borderId="12" xfId="0" applyFont="1" applyFill="1" applyBorder="1" applyAlignment="1">
      <alignment horizontal="center" vertical="center" wrapText="1"/>
    </xf>
    <xf numFmtId="0" fontId="30" fillId="7" borderId="11" xfId="4" applyFont="1" applyFill="1" applyBorder="1" applyAlignment="1" applyProtection="1">
      <alignment horizontal="center" vertical="center" wrapText="1" readingOrder="2"/>
      <protection locked="0"/>
    </xf>
    <xf numFmtId="0" fontId="30" fillId="7" borderId="14" xfId="4" applyFont="1" applyFill="1" applyBorder="1" applyAlignment="1" applyProtection="1">
      <alignment horizontal="center" vertical="center" wrapText="1" readingOrder="2"/>
      <protection locked="0"/>
    </xf>
    <xf numFmtId="0" fontId="30" fillId="7" borderId="12" xfId="0" applyFont="1" applyFill="1" applyBorder="1" applyAlignment="1">
      <alignment horizontal="center" vertical="center"/>
    </xf>
    <xf numFmtId="0" fontId="30" fillId="7" borderId="32" xfId="4" applyFont="1" applyFill="1" applyBorder="1" applyAlignment="1" applyProtection="1">
      <alignment horizontal="center" vertical="center" wrapText="1" readingOrder="2"/>
      <protection locked="0"/>
    </xf>
    <xf numFmtId="0" fontId="30" fillId="7" borderId="33" xfId="4" applyFont="1" applyFill="1" applyBorder="1" applyAlignment="1" applyProtection="1">
      <alignment horizontal="center" vertical="center" wrapText="1" readingOrder="2"/>
      <protection locked="0"/>
    </xf>
    <xf numFmtId="0" fontId="33" fillId="5" borderId="31" xfId="0" applyFont="1" applyFill="1" applyBorder="1" applyAlignment="1">
      <alignment horizontal="right" vertical="center"/>
    </xf>
    <xf numFmtId="0" fontId="33" fillId="5" borderId="16" xfId="0" applyFont="1" applyFill="1" applyBorder="1" applyAlignment="1">
      <alignment horizontal="right" vertical="center"/>
    </xf>
    <xf numFmtId="0" fontId="33" fillId="5" borderId="10" xfId="0" applyFont="1" applyFill="1" applyBorder="1" applyAlignment="1">
      <alignment horizontal="right" vertical="center"/>
    </xf>
    <xf numFmtId="0" fontId="33" fillId="5" borderId="7" xfId="0" applyFont="1" applyFill="1" applyBorder="1" applyAlignment="1">
      <alignment horizontal="right" vertical="center"/>
    </xf>
    <xf numFmtId="0" fontId="30" fillId="7" borderId="1" xfId="4" applyFont="1" applyFill="1" applyBorder="1" applyAlignment="1" applyProtection="1">
      <alignment horizontal="center" vertical="center" wrapText="1" readingOrder="2"/>
      <protection locked="0"/>
    </xf>
    <xf numFmtId="0" fontId="33" fillId="7" borderId="1" xfId="0" applyFont="1" applyFill="1" applyBorder="1" applyAlignment="1">
      <alignment horizontal="center" vertical="center"/>
    </xf>
    <xf numFmtId="0" fontId="30" fillId="7" borderId="8" xfId="4" applyFont="1" applyFill="1" applyBorder="1" applyAlignment="1" applyProtection="1">
      <alignment horizontal="center" vertical="center" wrapText="1" readingOrder="2"/>
      <protection locked="0"/>
    </xf>
    <xf numFmtId="0" fontId="30" fillId="7" borderId="9" xfId="4" applyFont="1" applyFill="1" applyBorder="1" applyAlignment="1" applyProtection="1">
      <alignment horizontal="center" vertical="center" wrapText="1" readingOrder="2"/>
      <protection locked="0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4" fillId="11" borderId="21" xfId="0" applyFont="1" applyFill="1" applyBorder="1" applyAlignment="1">
      <alignment horizontal="center" vertical="center" wrapText="1" readingOrder="2"/>
    </xf>
    <xf numFmtId="0" fontId="34" fillId="11" borderId="22" xfId="0" applyFont="1" applyFill="1" applyBorder="1" applyAlignment="1">
      <alignment horizontal="center" vertical="center" wrapText="1" readingOrder="2"/>
    </xf>
    <xf numFmtId="0" fontId="34" fillId="11" borderId="23" xfId="0" applyFont="1" applyFill="1" applyBorder="1" applyAlignment="1">
      <alignment horizontal="center" vertical="center" wrapText="1" readingOrder="2"/>
    </xf>
    <xf numFmtId="0" fontId="17" fillId="12" borderId="11" xfId="0" applyFont="1" applyFill="1" applyBorder="1" applyAlignment="1">
      <alignment horizontal="center" vertical="center" wrapText="1" readingOrder="2"/>
    </xf>
    <xf numFmtId="0" fontId="17" fillId="12" borderId="13" xfId="0" applyFont="1" applyFill="1" applyBorder="1" applyAlignment="1">
      <alignment horizontal="center" vertical="center" wrapText="1" readingOrder="2"/>
    </xf>
    <xf numFmtId="0" fontId="17" fillId="12" borderId="12" xfId="0" applyFont="1" applyFill="1" applyBorder="1" applyAlignment="1">
      <alignment horizontal="center" vertical="center" wrapText="1" readingOrder="2"/>
    </xf>
    <xf numFmtId="0" fontId="17" fillId="12" borderId="1" xfId="0" applyFont="1" applyFill="1" applyBorder="1" applyAlignment="1">
      <alignment horizontal="center" vertical="center" wrapText="1" readingOrder="2"/>
    </xf>
    <xf numFmtId="0" fontId="35" fillId="11" borderId="12" xfId="0" applyFont="1" applyFill="1" applyBorder="1" applyAlignment="1">
      <alignment horizontal="center" vertical="center" wrapText="1" readingOrder="2"/>
    </xf>
    <xf numFmtId="0" fontId="35" fillId="11" borderId="2" xfId="0" applyFont="1" applyFill="1" applyBorder="1" applyAlignment="1">
      <alignment horizontal="center" vertical="center" wrapText="1" readingOrder="2"/>
    </xf>
  </cellXfs>
  <cellStyles count="7">
    <cellStyle name="Currency" xfId="1" builtinId="4"/>
    <cellStyle name="Normal" xfId="0" builtinId="0"/>
    <cellStyle name="Normal 2" xfId="2"/>
    <cellStyle name="Normal 3" xfId="3"/>
    <cellStyle name="Normal_5. Billing Telecom Operational process_Mega process 5_041807" xfId="4"/>
    <cellStyle name="Percent" xfId="6" builtinId="5"/>
    <cellStyle name="Percent 2" xfId="5"/>
  </cellStyles>
  <dxfs count="349"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4BC96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AE"/>
              <a:t>المجهودات بالسنوات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'ملخص بالسنوات'!$I$11:$L$11</c:f>
              <c:strCache>
                <c:ptCount val="4"/>
                <c:pt idx="0">
                  <c:v>2013 (6 أشهر)</c:v>
                </c:pt>
                <c:pt idx="1">
                  <c:v>2014 (12 شهر)</c:v>
                </c:pt>
                <c:pt idx="2">
                  <c:v>2015 (12 شهر)</c:v>
                </c:pt>
                <c:pt idx="3">
                  <c:v>2016 (12 شهر)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300-49D4-9DCD-5016854D314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300-49D4-9DCD-5016854D31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'ملخص بالسنوات'!$I$11:$L$11</c:f>
              <c:strCache>
                <c:ptCount val="4"/>
                <c:pt idx="0">
                  <c:v>2013 (6 أشهر)</c:v>
                </c:pt>
                <c:pt idx="1">
                  <c:v>2014 (12 شهر)</c:v>
                </c:pt>
                <c:pt idx="2">
                  <c:v>2015 (12 شهر)</c:v>
                </c:pt>
                <c:pt idx="3">
                  <c:v>2016 (12 شهر)</c:v>
                </c:pt>
              </c:strCache>
            </c:strRef>
          </c:cat>
          <c:val>
            <c:numRef>
              <c:f>'ملخص بالسنوات'!$I$48:$L$48</c:f>
              <c:numCache>
                <c:formatCode>0</c:formatCode>
                <c:ptCount val="4"/>
                <c:pt idx="0">
                  <c:v>209</c:v>
                </c:pt>
                <c:pt idx="1">
                  <c:v>579</c:v>
                </c:pt>
                <c:pt idx="2">
                  <c:v>606.5</c:v>
                </c:pt>
                <c:pt idx="3">
                  <c:v>606.5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00-49D4-9DCD-5016854D3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81344"/>
        <c:axId val="58291328"/>
      </c:barChart>
      <c:catAx>
        <c:axId val="582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58291328"/>
        <c:crosses val="autoZero"/>
        <c:auto val="1"/>
        <c:lblAlgn val="ctr"/>
        <c:lblOffset val="100"/>
        <c:noMultiLvlLbl val="0"/>
      </c:catAx>
      <c:valAx>
        <c:axId val="5829132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8281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AE" sz="1800" b="1" i="0" baseline="0">
                <a:effectLst/>
              </a:rPr>
              <a:t>مجهودات</a:t>
            </a:r>
            <a:r>
              <a:rPr lang="ar-EG" sz="1800" b="1" i="0" baseline="0">
                <a:effectLst/>
              </a:rPr>
              <a:t> مهام التدقيق</a:t>
            </a:r>
            <a:r>
              <a:rPr lang="ar-AE" sz="1800" b="1" i="0" baseline="0">
                <a:effectLst/>
              </a:rPr>
              <a:t> بالسنوات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'خطة التدقيق'!$G$8:$I$8</c:f>
              <c:strCach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'خطة التدقيق'!$G$8:$I$8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'خطة التدقيق'!$G$37:$I$37</c:f>
              <c:numCache>
                <c:formatCode>General</c:formatCode>
                <c:ptCount val="3"/>
                <c:pt idx="0">
                  <c:v>315</c:v>
                </c:pt>
                <c:pt idx="1">
                  <c:v>315</c:v>
                </c:pt>
                <c:pt idx="2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0-4C52-B93E-9DA3E455C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76352"/>
        <c:axId val="93477888"/>
      </c:barChart>
      <c:catAx>
        <c:axId val="934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3477888"/>
        <c:crosses val="autoZero"/>
        <c:auto val="1"/>
        <c:lblAlgn val="ctr"/>
        <c:lblOffset val="100"/>
        <c:noMultiLvlLbl val="0"/>
      </c:catAx>
      <c:valAx>
        <c:axId val="93477888"/>
        <c:scaling>
          <c:orientation val="minMax"/>
          <c:max val="400"/>
          <c:min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476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EG"/>
              <a:t>إجمالي مهام خطة التدقيق</a:t>
            </a:r>
            <a:r>
              <a:rPr lang="en-US"/>
              <a:t> </a:t>
            </a:r>
            <a:r>
              <a:rPr lang="ar-EG"/>
              <a:t> 2017 - </a:t>
            </a:r>
            <a:r>
              <a:rPr lang="en-US"/>
              <a:t>2019</a:t>
            </a:r>
          </a:p>
        </c:rich>
      </c:tx>
      <c:overlay val="0"/>
    </c:title>
    <c:autoTitleDeleted val="0"/>
    <c:view3D>
      <c:rotX val="75"/>
      <c:rotY val="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589882956353186"/>
          <c:y val="0.24711694181181224"/>
          <c:w val="0.60820234087293634"/>
          <c:h val="0.75088462612442897"/>
        </c:manualLayout>
      </c:layout>
      <c:pie3DChart>
        <c:varyColors val="1"/>
        <c:ser>
          <c:idx val="0"/>
          <c:order val="0"/>
          <c:tx>
            <c:strRef>
              <c:f>'خطة التدقيق'!$B$71:$B$73</c:f>
              <c:strCache>
                <c:ptCount val="3"/>
                <c:pt idx="0">
                  <c:v>إجمالي مهام التدقيق الداخلي</c:v>
                </c:pt>
                <c:pt idx="1">
                  <c:v>إجمالي مهام المتابعة</c:v>
                </c:pt>
                <c:pt idx="2">
                  <c:v>إجمالي المهام الخاصة</c:v>
                </c:pt>
              </c:strCache>
            </c:strRef>
          </c:tx>
          <c:dPt>
            <c:idx val="0"/>
            <c:bubble3D val="0"/>
            <c:explosion val="8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2B0-4914-84FE-72EEA421453D}"/>
              </c:ext>
            </c:extLst>
          </c:dPt>
          <c:dPt>
            <c:idx val="1"/>
            <c:bubble3D val="0"/>
            <c:explosion val="1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A2B0-4914-84FE-72EEA421453D}"/>
              </c:ext>
            </c:extLst>
          </c:dPt>
          <c:dPt>
            <c:idx val="2"/>
            <c:bubble3D val="0"/>
            <c:explosion val="1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2B0-4914-84FE-72EEA421453D}"/>
              </c:ext>
            </c:extLst>
          </c:dPt>
          <c:dLbls>
            <c:dLbl>
              <c:idx val="0"/>
              <c:layout>
                <c:manualLayout>
                  <c:x val="-0.14120722866710023"/>
                  <c:y val="-0.18406957556739795"/>
                </c:manualLayout>
              </c:layout>
              <c:tx>
                <c:rich>
                  <a:bodyPr/>
                  <a:lstStyle/>
                  <a:p>
                    <a:pPr>
                      <a:defRPr sz="1100" b="1">
                        <a:solidFill>
                          <a:schemeClr val="bg1"/>
                        </a:solidFill>
                      </a:defRPr>
                    </a:pPr>
                    <a:r>
                      <a:rPr lang="ar-EG" b="1"/>
                      <a:t>مهام التدقيق الداخلي
</a:t>
                    </a:r>
                    <a:r>
                      <a:rPr lang="en-US" b="1"/>
                      <a:t>82</a:t>
                    </a:r>
                    <a:r>
                      <a:rPr lang="ar-EG" b="1"/>
                      <a:t>%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B0-4914-84FE-72EEA421453D}"/>
                </c:ext>
              </c:extLst>
            </c:dLbl>
            <c:dLbl>
              <c:idx val="1"/>
              <c:layout>
                <c:manualLayout>
                  <c:x val="2.2937482908289581E-2"/>
                  <c:y val="8.8603436194618218E-3"/>
                </c:manualLayout>
              </c:layout>
              <c:tx>
                <c:rich>
                  <a:bodyPr/>
                  <a:lstStyle/>
                  <a:p>
                    <a:pPr>
                      <a:defRPr sz="1100" b="1"/>
                    </a:pPr>
                    <a:r>
                      <a:rPr lang="ar-EG" b="1"/>
                      <a:t>مهام المتابعة
</a:t>
                    </a:r>
                    <a:r>
                      <a:rPr lang="en-US" b="1"/>
                      <a:t>10</a:t>
                    </a:r>
                    <a:r>
                      <a:rPr lang="ar-EG" b="1"/>
                      <a:t>%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B0-4914-84FE-72EEA421453D}"/>
                </c:ext>
              </c:extLst>
            </c:dLbl>
            <c:dLbl>
              <c:idx val="2"/>
              <c:layout>
                <c:manualLayout>
                  <c:x val="1.5704747051814436E-2"/>
                  <c:y val="4.1340271227083964E-4"/>
                </c:manualLayout>
              </c:layout>
              <c:tx>
                <c:rich>
                  <a:bodyPr/>
                  <a:lstStyle/>
                  <a:p>
                    <a:pPr>
                      <a:defRPr sz="1100" b="1"/>
                    </a:pPr>
                    <a:r>
                      <a:rPr lang="ar-EG" b="1"/>
                      <a:t>المهام الخاصة
</a:t>
                    </a:r>
                    <a:r>
                      <a:rPr lang="en-US" b="1"/>
                      <a:t>8 </a:t>
                    </a:r>
                    <a:r>
                      <a:rPr lang="ar-EG" b="1"/>
                      <a:t>%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B0-4914-84FE-72EEA42145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'[2]خطة التدقيق'!$B$71:$E$73</c:f>
              <c:multiLvlStrCache>
                <c:ptCount val="3"/>
                <c:lvl/>
                <c:lvl/>
                <c:lvl/>
                <c:lvl>
                  <c:pt idx="0">
                    <c:v>إجمالي مهام التدقيق الداخلي</c:v>
                  </c:pt>
                  <c:pt idx="1">
                    <c:v>إجمالي مهام المتابعة</c:v>
                  </c:pt>
                  <c:pt idx="2">
                    <c:v>إجمالي المهام الخاصة</c:v>
                  </c:pt>
                </c:lvl>
              </c:multiLvlStrCache>
            </c:multiLvlStrRef>
          </c:cat>
          <c:val>
            <c:numRef>
              <c:f>'خطة التدقيق'!$E$71:$E$73</c:f>
              <c:numCache>
                <c:formatCode>0</c:formatCode>
                <c:ptCount val="3"/>
                <c:pt idx="0">
                  <c:v>965</c:v>
                </c:pt>
                <c:pt idx="1">
                  <c:v>120</c:v>
                </c:pt>
                <c:pt idx="2">
                  <c:v>96.5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B0-4914-84FE-72EEA421453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'احصائيات المخاطر '!$E$7:$E$8</c:f>
              <c:strCache>
                <c:ptCount val="2"/>
                <c:pt idx="0">
                  <c:v>عالي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'احصائيات المخاطر '!$D$9:$D$31</c:f>
              <c:strCache>
                <c:ptCount val="23"/>
                <c:pt idx="0">
                  <c:v>إدارة الاستراتيجية والتميز المؤسسي</c:v>
                </c:pt>
                <c:pt idx="1">
                  <c:v>إدارة الشؤون القانونية</c:v>
                </c:pt>
                <c:pt idx="2">
                  <c:v>إدارة الشؤون الإدارية والمالية</c:v>
                </c:pt>
                <c:pt idx="3">
                  <c:v>إدارة الموارد البشرية</c:v>
                </c:pt>
                <c:pt idx="4">
                  <c:v>إدارة الاتصال والتسويق</c:v>
                </c:pt>
                <c:pt idx="5">
                  <c:v>إدارة تقنية المعلومات</c:v>
                </c:pt>
                <c:pt idx="6">
                  <c:v>إدارة خدمة المتعاملين</c:v>
                </c:pt>
                <c:pt idx="7">
                  <c:v>مكتب ملتقي زايد بن محمد العائلي</c:v>
                </c:pt>
                <c:pt idx="8">
                  <c:v>إدارة الإفتاء</c:v>
                </c:pt>
                <c:pt idx="9">
                  <c:v>مكتب شؤون الحج والعمرة</c:v>
                </c:pt>
                <c:pt idx="10">
                  <c:v>إدارة البحوث</c:v>
                </c:pt>
                <c:pt idx="11">
                  <c:v>إدارة التثقيف والتوجيه الديني</c:v>
                </c:pt>
                <c:pt idx="12">
                  <c:v>مكتب المتابعة والتطوير</c:v>
                </c:pt>
                <c:pt idx="13">
                  <c:v>إدارة مراكز مكتوم لتحفيظ القرآن الكريم</c:v>
                </c:pt>
                <c:pt idx="14">
                  <c:v>إدارة مراكز الأميرة هيا بنت الحسين الثقافية الإسلامية</c:v>
                </c:pt>
                <c:pt idx="15">
                  <c:v>إدارة مركز محمد بن راشد للثقافة الإسلامية</c:v>
                </c:pt>
                <c:pt idx="16">
                  <c:v>إدارة المؤسسات الإسلامية</c:v>
                </c:pt>
                <c:pt idx="17">
                  <c:v>إدارة المشاريع الخيرية</c:v>
                </c:pt>
                <c:pt idx="18">
                  <c:v>إدارة المؤسسات الخيرية</c:v>
                </c:pt>
                <c:pt idx="19">
                  <c:v>إدارة شؤون الزكاة والصدقات</c:v>
                </c:pt>
                <c:pt idx="20">
                  <c:v>إدارة هندسة ورعاية المساجد</c:v>
                </c:pt>
                <c:pt idx="21">
                  <c:v>إدارة المراكز الخارجية </c:v>
                </c:pt>
                <c:pt idx="22">
                  <c:v>إدارة الخدمات الدينية في المساجد</c:v>
                </c:pt>
              </c:strCache>
            </c:strRef>
          </c:cat>
          <c:val>
            <c:numRef>
              <c:f>'احصائيات المخاطر '!$E$9:$E$31</c:f>
              <c:numCache>
                <c:formatCode>0</c:formatCode>
                <c:ptCount val="23"/>
                <c:pt idx="0">
                  <c:v>16</c:v>
                </c:pt>
                <c:pt idx="1">
                  <c:v>5</c:v>
                </c:pt>
                <c:pt idx="2">
                  <c:v>17</c:v>
                </c:pt>
                <c:pt idx="3">
                  <c:v>22</c:v>
                </c:pt>
                <c:pt idx="4">
                  <c:v>10</c:v>
                </c:pt>
                <c:pt idx="5">
                  <c:v>17</c:v>
                </c:pt>
                <c:pt idx="6">
                  <c:v>9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12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12</c:v>
                </c:pt>
                <c:pt idx="18">
                  <c:v>8</c:v>
                </c:pt>
                <c:pt idx="19">
                  <c:v>7</c:v>
                </c:pt>
                <c:pt idx="20">
                  <c:v>12</c:v>
                </c:pt>
                <c:pt idx="21">
                  <c:v>5</c:v>
                </c:pt>
                <c:pt idx="2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7-4262-A046-6D384A666CED}"/>
            </c:ext>
          </c:extLst>
        </c:ser>
        <c:ser>
          <c:idx val="1"/>
          <c:order val="1"/>
          <c:tx>
            <c:strRef>
              <c:f>'احصائيات المخاطر '!$F$7:$F$8</c:f>
              <c:strCache>
                <c:ptCount val="2"/>
                <c:pt idx="0">
                  <c:v>متوسط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'احصائيات المخاطر '!$D$9:$D$31</c:f>
              <c:strCache>
                <c:ptCount val="23"/>
                <c:pt idx="0">
                  <c:v>إدارة الاستراتيجية والتميز المؤسسي</c:v>
                </c:pt>
                <c:pt idx="1">
                  <c:v>إدارة الشؤون القانونية</c:v>
                </c:pt>
                <c:pt idx="2">
                  <c:v>إدارة الشؤون الإدارية والمالية</c:v>
                </c:pt>
                <c:pt idx="3">
                  <c:v>إدارة الموارد البشرية</c:v>
                </c:pt>
                <c:pt idx="4">
                  <c:v>إدارة الاتصال والتسويق</c:v>
                </c:pt>
                <c:pt idx="5">
                  <c:v>إدارة تقنية المعلومات</c:v>
                </c:pt>
                <c:pt idx="6">
                  <c:v>إدارة خدمة المتعاملين</c:v>
                </c:pt>
                <c:pt idx="7">
                  <c:v>مكتب ملتقي زايد بن محمد العائلي</c:v>
                </c:pt>
                <c:pt idx="8">
                  <c:v>إدارة الإفتاء</c:v>
                </c:pt>
                <c:pt idx="9">
                  <c:v>مكتب شؤون الحج والعمرة</c:v>
                </c:pt>
                <c:pt idx="10">
                  <c:v>إدارة البحوث</c:v>
                </c:pt>
                <c:pt idx="11">
                  <c:v>إدارة التثقيف والتوجيه الديني</c:v>
                </c:pt>
                <c:pt idx="12">
                  <c:v>مكتب المتابعة والتطوير</c:v>
                </c:pt>
                <c:pt idx="13">
                  <c:v>إدارة مراكز مكتوم لتحفيظ القرآن الكريم</c:v>
                </c:pt>
                <c:pt idx="14">
                  <c:v>إدارة مراكز الأميرة هيا بنت الحسين الثقافية الإسلامية</c:v>
                </c:pt>
                <c:pt idx="15">
                  <c:v>إدارة مركز محمد بن راشد للثقافة الإسلامية</c:v>
                </c:pt>
                <c:pt idx="16">
                  <c:v>إدارة المؤسسات الإسلامية</c:v>
                </c:pt>
                <c:pt idx="17">
                  <c:v>إدارة المشاريع الخيرية</c:v>
                </c:pt>
                <c:pt idx="18">
                  <c:v>إدارة المؤسسات الخيرية</c:v>
                </c:pt>
                <c:pt idx="19">
                  <c:v>إدارة شؤون الزكاة والصدقات</c:v>
                </c:pt>
                <c:pt idx="20">
                  <c:v>إدارة هندسة ورعاية المساجد</c:v>
                </c:pt>
                <c:pt idx="21">
                  <c:v>إدارة المراكز الخارجية </c:v>
                </c:pt>
                <c:pt idx="22">
                  <c:v>إدارة الخدمات الدينية في المساجد</c:v>
                </c:pt>
              </c:strCache>
            </c:strRef>
          </c:cat>
          <c:val>
            <c:numRef>
              <c:f>'احصائيات المخاطر '!$F$9:$F$31</c:f>
              <c:numCache>
                <c:formatCode>0</c:formatCode>
                <c:ptCount val="23"/>
                <c:pt idx="0">
                  <c:v>19</c:v>
                </c:pt>
                <c:pt idx="1">
                  <c:v>6</c:v>
                </c:pt>
                <c:pt idx="2">
                  <c:v>22</c:v>
                </c:pt>
                <c:pt idx="3">
                  <c:v>25</c:v>
                </c:pt>
                <c:pt idx="4">
                  <c:v>16</c:v>
                </c:pt>
                <c:pt idx="5">
                  <c:v>15</c:v>
                </c:pt>
                <c:pt idx="6">
                  <c:v>8</c:v>
                </c:pt>
                <c:pt idx="7">
                  <c:v>9</c:v>
                </c:pt>
                <c:pt idx="8">
                  <c:v>12</c:v>
                </c:pt>
                <c:pt idx="9">
                  <c:v>5</c:v>
                </c:pt>
                <c:pt idx="10">
                  <c:v>16</c:v>
                </c:pt>
                <c:pt idx="11">
                  <c:v>12</c:v>
                </c:pt>
                <c:pt idx="12">
                  <c:v>5</c:v>
                </c:pt>
                <c:pt idx="13">
                  <c:v>14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12</c:v>
                </c:pt>
                <c:pt idx="18">
                  <c:v>9</c:v>
                </c:pt>
                <c:pt idx="19">
                  <c:v>15</c:v>
                </c:pt>
                <c:pt idx="20">
                  <c:v>12</c:v>
                </c:pt>
                <c:pt idx="21">
                  <c:v>7</c:v>
                </c:pt>
                <c:pt idx="2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7-4262-A046-6D384A666CED}"/>
            </c:ext>
          </c:extLst>
        </c:ser>
        <c:ser>
          <c:idx val="2"/>
          <c:order val="2"/>
          <c:tx>
            <c:strRef>
              <c:f>'احصائيات المخاطر '!$G$7:$G$8</c:f>
              <c:strCache>
                <c:ptCount val="2"/>
                <c:pt idx="0">
                  <c:v>منخفض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77-4262-A046-6D384A666CE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77-4262-A046-6D384A666CE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77-4262-A046-6D384A666CE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77-4262-A046-6D384A666CE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77-4262-A046-6D384A666CE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77-4262-A046-6D384A666CE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77-4262-A046-6D384A666CE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77-4262-A046-6D384A666CE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77-4262-A046-6D384A666CE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77-4262-A046-6D384A666CE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77-4262-A046-6D384A666CE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77-4262-A046-6D384A666CE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77-4262-A046-6D384A666CE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C77-4262-A046-6D384A666CE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C77-4262-A046-6D384A666CE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C77-4262-A046-6D384A666CE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C77-4262-A046-6D384A666CE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77-4262-A046-6D384A666CE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'احصائيات المخاطر '!$D$9:$D$31</c:f>
              <c:strCache>
                <c:ptCount val="23"/>
                <c:pt idx="0">
                  <c:v>إدارة الاستراتيجية والتميز المؤسسي</c:v>
                </c:pt>
                <c:pt idx="1">
                  <c:v>إدارة الشؤون القانونية</c:v>
                </c:pt>
                <c:pt idx="2">
                  <c:v>إدارة الشؤون الإدارية والمالية</c:v>
                </c:pt>
                <c:pt idx="3">
                  <c:v>إدارة الموارد البشرية</c:v>
                </c:pt>
                <c:pt idx="4">
                  <c:v>إدارة الاتصال والتسويق</c:v>
                </c:pt>
                <c:pt idx="5">
                  <c:v>إدارة تقنية المعلومات</c:v>
                </c:pt>
                <c:pt idx="6">
                  <c:v>إدارة خدمة المتعاملين</c:v>
                </c:pt>
                <c:pt idx="7">
                  <c:v>مكتب ملتقي زايد بن محمد العائلي</c:v>
                </c:pt>
                <c:pt idx="8">
                  <c:v>إدارة الإفتاء</c:v>
                </c:pt>
                <c:pt idx="9">
                  <c:v>مكتب شؤون الحج والعمرة</c:v>
                </c:pt>
                <c:pt idx="10">
                  <c:v>إدارة البحوث</c:v>
                </c:pt>
                <c:pt idx="11">
                  <c:v>إدارة التثقيف والتوجيه الديني</c:v>
                </c:pt>
                <c:pt idx="12">
                  <c:v>مكتب المتابعة والتطوير</c:v>
                </c:pt>
                <c:pt idx="13">
                  <c:v>إدارة مراكز مكتوم لتحفيظ القرآن الكريم</c:v>
                </c:pt>
                <c:pt idx="14">
                  <c:v>إدارة مراكز الأميرة هيا بنت الحسين الثقافية الإسلامية</c:v>
                </c:pt>
                <c:pt idx="15">
                  <c:v>إدارة مركز محمد بن راشد للثقافة الإسلامية</c:v>
                </c:pt>
                <c:pt idx="16">
                  <c:v>إدارة المؤسسات الإسلامية</c:v>
                </c:pt>
                <c:pt idx="17">
                  <c:v>إدارة المشاريع الخيرية</c:v>
                </c:pt>
                <c:pt idx="18">
                  <c:v>إدارة المؤسسات الخيرية</c:v>
                </c:pt>
                <c:pt idx="19">
                  <c:v>إدارة شؤون الزكاة والصدقات</c:v>
                </c:pt>
                <c:pt idx="20">
                  <c:v>إدارة هندسة ورعاية المساجد</c:v>
                </c:pt>
                <c:pt idx="21">
                  <c:v>إدارة المراكز الخارجية </c:v>
                </c:pt>
                <c:pt idx="22">
                  <c:v>إدارة الخدمات الدينية في المساجد</c:v>
                </c:pt>
              </c:strCache>
            </c:strRef>
          </c:cat>
          <c:val>
            <c:numRef>
              <c:f>'احصائيات المخاطر '!$G$9:$G$31</c:f>
              <c:numCache>
                <c:formatCode>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C77-4262-A046-6D384A666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576960"/>
        <c:axId val="113586944"/>
      </c:barChart>
      <c:catAx>
        <c:axId val="1135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586944"/>
        <c:crosses val="autoZero"/>
        <c:auto val="1"/>
        <c:lblAlgn val="ctr"/>
        <c:lblOffset val="100"/>
        <c:noMultiLvlLbl val="0"/>
      </c:catAx>
      <c:valAx>
        <c:axId val="1135869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357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'احصائيات المخاطر '!$E$36:$E$37</c:f>
              <c:strCache>
                <c:ptCount val="2"/>
                <c:pt idx="0">
                  <c:v>عالي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'[2]إحصائيات المخاطر1'!$D$38:$D$42</c:f>
              <c:strCache>
                <c:ptCount val="5"/>
                <c:pt idx="0">
                  <c:v>المدير العام</c:v>
                </c:pt>
                <c:pt idx="1">
                  <c:v>الدعم المؤسسي</c:v>
                </c:pt>
                <c:pt idx="2">
                  <c:v>الشؤون الإسلامية</c:v>
                </c:pt>
                <c:pt idx="3">
                  <c:v>العمل الخيري</c:v>
                </c:pt>
                <c:pt idx="4">
                  <c:v>شؤون المساجد</c:v>
                </c:pt>
              </c:strCache>
            </c:strRef>
          </c:cat>
          <c:val>
            <c:numRef>
              <c:f>'احصائيات المخاطر '!$E$38:$E$42</c:f>
              <c:numCache>
                <c:formatCode>0</c:formatCode>
                <c:ptCount val="5"/>
                <c:pt idx="0">
                  <c:v>21</c:v>
                </c:pt>
                <c:pt idx="1">
                  <c:v>81</c:v>
                </c:pt>
                <c:pt idx="2">
                  <c:v>52</c:v>
                </c:pt>
                <c:pt idx="3">
                  <c:v>27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E-4EB3-AE3B-A2508AB37906}"/>
            </c:ext>
          </c:extLst>
        </c:ser>
        <c:ser>
          <c:idx val="1"/>
          <c:order val="1"/>
          <c:tx>
            <c:strRef>
              <c:f>'احصائيات المخاطر '!$F$36:$F$37</c:f>
              <c:strCache>
                <c:ptCount val="2"/>
                <c:pt idx="0">
                  <c:v>متوسط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'[2]إحصائيات المخاطر1'!$D$38:$D$42</c:f>
              <c:strCache>
                <c:ptCount val="5"/>
                <c:pt idx="0">
                  <c:v>المدير العام</c:v>
                </c:pt>
                <c:pt idx="1">
                  <c:v>الدعم المؤسسي</c:v>
                </c:pt>
                <c:pt idx="2">
                  <c:v>الشؤون الإسلامية</c:v>
                </c:pt>
                <c:pt idx="3">
                  <c:v>العمل الخيري</c:v>
                </c:pt>
                <c:pt idx="4">
                  <c:v>شؤون المساجد</c:v>
                </c:pt>
              </c:strCache>
            </c:strRef>
          </c:cat>
          <c:val>
            <c:numRef>
              <c:f>'احصائيات المخاطر '!$F$38:$F$42</c:f>
              <c:numCache>
                <c:formatCode>0</c:formatCode>
                <c:ptCount val="5"/>
                <c:pt idx="0">
                  <c:v>25</c:v>
                </c:pt>
                <c:pt idx="1">
                  <c:v>95</c:v>
                </c:pt>
                <c:pt idx="2">
                  <c:v>112</c:v>
                </c:pt>
                <c:pt idx="3">
                  <c:v>36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7E-4EB3-AE3B-A2508AB37906}"/>
            </c:ext>
          </c:extLst>
        </c:ser>
        <c:ser>
          <c:idx val="2"/>
          <c:order val="2"/>
          <c:tx>
            <c:strRef>
              <c:f>'احصائيات المخاطر '!$G$36:$G$37</c:f>
              <c:strCache>
                <c:ptCount val="2"/>
                <c:pt idx="0">
                  <c:v>منخفض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7E-4EB3-AE3B-A2508AB3790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7E-4EB3-AE3B-A2508AB37906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'[2]إحصائيات المخاطر1'!$D$38:$D$42</c:f>
              <c:strCache>
                <c:ptCount val="5"/>
                <c:pt idx="0">
                  <c:v>المدير العام</c:v>
                </c:pt>
                <c:pt idx="1">
                  <c:v>الدعم المؤسسي</c:v>
                </c:pt>
                <c:pt idx="2">
                  <c:v>الشؤون الإسلامية</c:v>
                </c:pt>
                <c:pt idx="3">
                  <c:v>العمل الخيري</c:v>
                </c:pt>
                <c:pt idx="4">
                  <c:v>شؤون المساجد</c:v>
                </c:pt>
              </c:strCache>
            </c:strRef>
          </c:cat>
          <c:val>
            <c:numRef>
              <c:f>'احصائيات المخاطر '!$G$38:$G$42</c:f>
              <c:numCache>
                <c:formatCode>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7E-4EB3-AE3B-A2508AB3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51712"/>
        <c:axId val="113653248"/>
      </c:barChart>
      <c:catAx>
        <c:axId val="113651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3653248"/>
        <c:crosses val="autoZero"/>
        <c:auto val="1"/>
        <c:lblAlgn val="ctr"/>
        <c:lblOffset val="100"/>
        <c:noMultiLvlLbl val="0"/>
      </c:catAx>
      <c:valAx>
        <c:axId val="1136532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3651712"/>
        <c:crosses val="autoZero"/>
        <c:crossBetween val="between"/>
        <c:majorUnit val="1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'احصائيات المخاطر '!$D$38:$D$42</c:f>
              <c:strCache>
                <c:ptCount val="5"/>
                <c:pt idx="0">
                  <c:v>المدير العام</c:v>
                </c:pt>
                <c:pt idx="1">
                  <c:v>الدعم المؤسسي</c:v>
                </c:pt>
                <c:pt idx="2">
                  <c:v>الشؤون الإسلامية</c:v>
                </c:pt>
                <c:pt idx="3">
                  <c:v>العمل الخيري</c:v>
                </c:pt>
                <c:pt idx="4">
                  <c:v>شؤون المساجد</c:v>
                </c:pt>
              </c:strCache>
            </c:strRef>
          </c:tx>
          <c:explosion val="3"/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BFC3-406B-A8A6-1EF89058218D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BFC3-406B-A8A6-1EF89058218D}"/>
              </c:ext>
            </c:extLst>
          </c:dPt>
          <c:dPt>
            <c:idx val="3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FC3-406B-A8A6-1EF89058218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'[2]إحصائيات المخاطر1'!$D$38:$D$42</c:f>
              <c:strCache>
                <c:ptCount val="5"/>
                <c:pt idx="0">
                  <c:v>المدير العام</c:v>
                </c:pt>
                <c:pt idx="1">
                  <c:v>الدعم المؤسسي</c:v>
                </c:pt>
                <c:pt idx="2">
                  <c:v>الشؤون الإسلامية</c:v>
                </c:pt>
                <c:pt idx="3">
                  <c:v>العمل الخيري</c:v>
                </c:pt>
                <c:pt idx="4">
                  <c:v>شؤون المساجد</c:v>
                </c:pt>
              </c:strCache>
            </c:strRef>
          </c:cat>
          <c:val>
            <c:numRef>
              <c:f>'احصائيات المخاطر '!$H$38:$H$42</c:f>
              <c:numCache>
                <c:formatCode>0</c:formatCode>
                <c:ptCount val="5"/>
                <c:pt idx="0">
                  <c:v>46</c:v>
                </c:pt>
                <c:pt idx="1">
                  <c:v>178</c:v>
                </c:pt>
                <c:pt idx="2">
                  <c:v>166</c:v>
                </c:pt>
                <c:pt idx="3">
                  <c:v>63</c:v>
                </c:pt>
                <c:pt idx="4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C3-406B-A8A6-1EF890582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EG"/>
              <a:t>الخريطة الحرارية</a:t>
            </a:r>
            <a:r>
              <a:rPr lang="ar-LB"/>
              <a:t> لتدرج المخاطر</a:t>
            </a:r>
            <a:endParaRPr lang="ar-EG"/>
          </a:p>
        </c:rich>
      </c:tx>
      <c:layout>
        <c:manualLayout>
          <c:xMode val="edge"/>
          <c:yMode val="edge"/>
          <c:x val="0.35075307096978131"/>
          <c:y val="2.9465848541507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8507512572772"/>
          <c:y val="0.21755159367620852"/>
          <c:w val="0.65810480189569165"/>
          <c:h val="0.64952044873989423"/>
        </c:manualLayout>
      </c:layout>
      <c:scatterChart>
        <c:scatterStyle val="lineMarker"/>
        <c:varyColors val="0"/>
        <c:ser>
          <c:idx val="0"/>
          <c:order val="0"/>
          <c:tx>
            <c:strRef>
              <c:f>'سجل المخاطر المجمع (الأولويات)'!$D$9</c:f>
              <c:strCache>
                <c:ptCount val="1"/>
                <c:pt idx="0">
                  <c:v>إدارة الاستراتيجية والتميز المؤسسي</c:v>
                </c:pt>
              </c:strCache>
            </c:strRef>
          </c:tx>
          <c:xVal>
            <c:numRef>
              <c:f>'سجل المخاطر المجمع (الأولويات)'!$F$9</c:f>
              <c:numCache>
                <c:formatCode>0.0</c:formatCode>
                <c:ptCount val="1"/>
                <c:pt idx="0">
                  <c:v>1.4576719576719579</c:v>
                </c:pt>
              </c:numCache>
            </c:numRef>
          </c:xVal>
          <c:yVal>
            <c:numRef>
              <c:f>'سجل المخاطر المجمع (الأولويات)'!$E$9</c:f>
              <c:numCache>
                <c:formatCode>0.0</c:formatCode>
                <c:ptCount val="1"/>
                <c:pt idx="0">
                  <c:v>2.0515873015873018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CB-42B0-BCDB-5EEB7F9DB9AF}"/>
            </c:ext>
          </c:extLst>
        </c:ser>
        <c:ser>
          <c:idx val="1"/>
          <c:order val="1"/>
          <c:tx>
            <c:strRef>
              <c:f>'سجل المخاطر المجمع (الأولويات)'!$D$10</c:f>
              <c:strCache>
                <c:ptCount val="1"/>
                <c:pt idx="0">
                  <c:v>إدارة الإفتاء</c:v>
                </c:pt>
              </c:strCache>
            </c:strRef>
          </c:tx>
          <c:xVal>
            <c:numRef>
              <c:f>'سجل المخاطر المجمع (الأولويات)'!$F$10</c:f>
              <c:numCache>
                <c:formatCode>0.0</c:formatCode>
                <c:ptCount val="1"/>
                <c:pt idx="0">
                  <c:v>1.6414141414141414</c:v>
                </c:pt>
              </c:numCache>
            </c:numRef>
          </c:xVal>
          <c:yVal>
            <c:numRef>
              <c:f>'سجل المخاطر المجمع (الأولويات)'!$E$10</c:f>
              <c:numCache>
                <c:formatCode>0.0</c:formatCode>
                <c:ptCount val="1"/>
                <c:pt idx="0">
                  <c:v>1.9545454545454546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CB-42B0-BCDB-5EEB7F9DB9AF}"/>
            </c:ext>
          </c:extLst>
        </c:ser>
        <c:ser>
          <c:idx val="2"/>
          <c:order val="2"/>
          <c:tx>
            <c:strRef>
              <c:f>'سجل المخاطر المجمع (الأولويات)'!$D$11</c:f>
              <c:strCache>
                <c:ptCount val="1"/>
                <c:pt idx="0">
                  <c:v>إدارة البحوث</c:v>
                </c:pt>
              </c:strCache>
            </c:strRef>
          </c:tx>
          <c:xVal>
            <c:numRef>
              <c:f>'سجل المخاطر المجمع (الأولويات)'!$F$11</c:f>
              <c:numCache>
                <c:formatCode>0.0</c:formatCode>
                <c:ptCount val="1"/>
                <c:pt idx="0">
                  <c:v>1.4853479853479854</c:v>
                </c:pt>
              </c:numCache>
            </c:numRef>
          </c:xVal>
          <c:yVal>
            <c:numRef>
              <c:f>'سجل المخاطر المجمع (الأولويات)'!$E$11</c:f>
              <c:numCache>
                <c:formatCode>0.0</c:formatCode>
                <c:ptCount val="1"/>
                <c:pt idx="0">
                  <c:v>2.0453296703296702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CB-42B0-BCDB-5EEB7F9DB9AF}"/>
            </c:ext>
          </c:extLst>
        </c:ser>
        <c:ser>
          <c:idx val="3"/>
          <c:order val="3"/>
          <c:tx>
            <c:strRef>
              <c:f>'سجل المخاطر المجمع (الأولويات)'!$D$12</c:f>
              <c:strCache>
                <c:ptCount val="1"/>
                <c:pt idx="0">
                  <c:v>إدارة هندسة ورعاية المساجد</c:v>
                </c:pt>
              </c:strCache>
            </c:strRef>
          </c:tx>
          <c:xVal>
            <c:numRef>
              <c:f>'سجل المخاطر المجمع (الأولويات)'!$F$12</c:f>
              <c:numCache>
                <c:formatCode>0.0</c:formatCode>
                <c:ptCount val="1"/>
                <c:pt idx="0">
                  <c:v>1.5874125874125875</c:v>
                </c:pt>
              </c:numCache>
            </c:numRef>
          </c:xVal>
          <c:yVal>
            <c:numRef>
              <c:f>'سجل المخاطر المجمع (الأولويات)'!$E$12</c:f>
              <c:numCache>
                <c:formatCode>0.0</c:formatCode>
                <c:ptCount val="1"/>
                <c:pt idx="0">
                  <c:v>1.9930069930069931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CB-42B0-BCDB-5EEB7F9DB9AF}"/>
            </c:ext>
          </c:extLst>
        </c:ser>
        <c:ser>
          <c:idx val="4"/>
          <c:order val="4"/>
          <c:tx>
            <c:strRef>
              <c:f>'سجل المخاطر المجمع (الأولويات)'!$D$13</c:f>
              <c:strCache>
                <c:ptCount val="1"/>
                <c:pt idx="0">
                  <c:v>إدارة المراكز الخارجية </c:v>
                </c:pt>
              </c:strCache>
            </c:strRef>
          </c:tx>
          <c:xVal>
            <c:numRef>
              <c:f>'سجل المخاطر المجمع (الأولويات)'!$F$13</c:f>
              <c:numCache>
                <c:formatCode>0.0</c:formatCode>
                <c:ptCount val="1"/>
                <c:pt idx="0">
                  <c:v>1.4166666666666667</c:v>
                </c:pt>
              </c:numCache>
            </c:numRef>
          </c:xVal>
          <c:yVal>
            <c:numRef>
              <c:f>'سجل المخاطر المجمع (الأولويات)'!$E$13</c:f>
              <c:numCache>
                <c:formatCode>0.0</c:formatCode>
                <c:ptCount val="1"/>
                <c:pt idx="0">
                  <c:v>2.0833333333333335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2CB-42B0-BCDB-5EEB7F9DB9AF}"/>
            </c:ext>
          </c:extLst>
        </c:ser>
        <c:ser>
          <c:idx val="5"/>
          <c:order val="5"/>
          <c:tx>
            <c:strRef>
              <c:f>'سجل المخاطر المجمع (الأولويات)'!$D$14</c:f>
              <c:strCache>
                <c:ptCount val="1"/>
                <c:pt idx="0">
                  <c:v>إدارة المشاريع الخيرية</c:v>
                </c:pt>
              </c:strCache>
            </c:strRef>
          </c:tx>
          <c:xVal>
            <c:numRef>
              <c:f>'سجل المخاطر المجمع (الأولويات)'!$F$14</c:f>
              <c:numCache>
                <c:formatCode>0.0</c:formatCode>
                <c:ptCount val="1"/>
                <c:pt idx="0">
                  <c:v>1.625</c:v>
                </c:pt>
              </c:numCache>
            </c:numRef>
          </c:xVal>
          <c:yVal>
            <c:numRef>
              <c:f>'سجل المخاطر المجمع (الأولويات)'!$E$14</c:f>
              <c:numCache>
                <c:formatCode>0.0</c:formatCode>
                <c:ptCount val="1"/>
                <c:pt idx="0">
                  <c:v>1.875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2CB-42B0-BCDB-5EEB7F9DB9AF}"/>
            </c:ext>
          </c:extLst>
        </c:ser>
        <c:ser>
          <c:idx val="6"/>
          <c:order val="6"/>
          <c:tx>
            <c:strRef>
              <c:f>'سجل المخاطر المجمع (الأولويات)'!$D$15</c:f>
              <c:strCache>
                <c:ptCount val="1"/>
                <c:pt idx="0">
                  <c:v>إدارة الشؤون الإدارية والمالية</c:v>
                </c:pt>
              </c:strCache>
            </c:strRef>
          </c:tx>
          <c:xVal>
            <c:numRef>
              <c:f>'سجل المخاطر المجمع (الأولويات)'!$F$15</c:f>
              <c:numCache>
                <c:formatCode>0.0</c:formatCode>
                <c:ptCount val="1"/>
                <c:pt idx="0">
                  <c:v>1.7614087301587302</c:v>
                </c:pt>
              </c:numCache>
            </c:numRef>
          </c:xVal>
          <c:yVal>
            <c:numRef>
              <c:f>'سجل المخاطر المجمع (الأولويات)'!$E$15</c:f>
              <c:numCache>
                <c:formatCode>0.0</c:formatCode>
                <c:ptCount val="1"/>
                <c:pt idx="0">
                  <c:v>1.7425595238095239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2CB-42B0-BCDB-5EEB7F9DB9AF}"/>
            </c:ext>
          </c:extLst>
        </c:ser>
        <c:ser>
          <c:idx val="7"/>
          <c:order val="7"/>
          <c:tx>
            <c:strRef>
              <c:f>'سجل المخاطر المجمع (الأولويات)'!$D$16</c:f>
              <c:strCache>
                <c:ptCount val="1"/>
                <c:pt idx="0">
                  <c:v>إدارة الموارد البشرية</c:v>
                </c:pt>
              </c:strCache>
            </c:strRef>
          </c:tx>
          <c:xVal>
            <c:numRef>
              <c:f>'سجل المخاطر المجمع (الأولويات)'!$F$16</c:f>
              <c:numCache>
                <c:formatCode>0.0</c:formatCode>
                <c:ptCount val="1"/>
                <c:pt idx="0">
                  <c:v>1.7865384615384616</c:v>
                </c:pt>
              </c:numCache>
            </c:numRef>
          </c:xVal>
          <c:yVal>
            <c:numRef>
              <c:f>'سجل المخاطر المجمع (الأولويات)'!$E$16</c:f>
              <c:numCache>
                <c:formatCode>0.0</c:formatCode>
                <c:ptCount val="1"/>
                <c:pt idx="0">
                  <c:v>1.7246794871794873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2CB-42B0-BCDB-5EEB7F9DB9AF}"/>
            </c:ext>
          </c:extLst>
        </c:ser>
        <c:ser>
          <c:idx val="8"/>
          <c:order val="8"/>
          <c:tx>
            <c:strRef>
              <c:f>'سجل المخاطر المجمع (الأولويات)'!$D$17</c:f>
              <c:strCache>
                <c:ptCount val="1"/>
                <c:pt idx="0">
                  <c:v>إدارة خدمة المتعاملين</c:v>
                </c:pt>
              </c:strCache>
            </c:strRef>
          </c:tx>
          <c:xVal>
            <c:numRef>
              <c:f>'سجل المخاطر المجمع (الأولويات)'!$F$17</c:f>
              <c:numCache>
                <c:formatCode>0.0</c:formatCode>
                <c:ptCount val="1"/>
                <c:pt idx="0">
                  <c:v>1.5833333333333335</c:v>
                </c:pt>
              </c:numCache>
            </c:numRef>
          </c:xVal>
          <c:yVal>
            <c:numRef>
              <c:f>'سجل المخاطر المجمع (الأولويات)'!$E$17</c:f>
              <c:numCache>
                <c:formatCode>0.0</c:formatCode>
                <c:ptCount val="1"/>
                <c:pt idx="0">
                  <c:v>1.9444444444444444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2CB-42B0-BCDB-5EEB7F9DB9AF}"/>
            </c:ext>
          </c:extLst>
        </c:ser>
        <c:ser>
          <c:idx val="9"/>
          <c:order val="9"/>
          <c:tx>
            <c:strRef>
              <c:f>'سجل المخاطر المجمع (الأولويات)'!$D$18</c:f>
              <c:strCache>
                <c:ptCount val="1"/>
                <c:pt idx="0">
                  <c:v>إدارة الاتصال والتسويق</c:v>
                </c:pt>
              </c:strCache>
            </c:strRef>
          </c:tx>
          <c:xVal>
            <c:numRef>
              <c:f>'سجل المخاطر المجمع (الأولويات)'!$F$18</c:f>
              <c:numCache>
                <c:formatCode>0.0</c:formatCode>
                <c:ptCount val="1"/>
                <c:pt idx="0">
                  <c:v>1.5037878787878789</c:v>
                </c:pt>
              </c:numCache>
            </c:numRef>
          </c:xVal>
          <c:yVal>
            <c:numRef>
              <c:f>'سجل المخاطر المجمع (الأولويات)'!$E$18</c:f>
              <c:numCache>
                <c:formatCode>0.0</c:formatCode>
                <c:ptCount val="1"/>
                <c:pt idx="0">
                  <c:v>1.821969696969697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2CB-42B0-BCDB-5EEB7F9DB9AF}"/>
            </c:ext>
          </c:extLst>
        </c:ser>
        <c:ser>
          <c:idx val="10"/>
          <c:order val="10"/>
          <c:tx>
            <c:strRef>
              <c:f>'سجل المخاطر المجمع (الأولويات)'!$D$19</c:f>
              <c:strCache>
                <c:ptCount val="1"/>
                <c:pt idx="0">
                  <c:v>إدارة تقنية المعلومات</c:v>
                </c:pt>
              </c:strCache>
            </c:strRef>
          </c:tx>
          <c:xVal>
            <c:numRef>
              <c:f>'سجل المخاطر المجمع (الأولويات)'!$F$19</c:f>
              <c:numCache>
                <c:formatCode>0.0</c:formatCode>
                <c:ptCount val="1"/>
                <c:pt idx="0">
                  <c:v>1.5464905464905465</c:v>
                </c:pt>
              </c:numCache>
            </c:numRef>
          </c:xVal>
          <c:yVal>
            <c:numRef>
              <c:f>'سجل المخاطر المجمع (الأولويات)'!$E$19</c:f>
              <c:numCache>
                <c:formatCode>0.0</c:formatCode>
                <c:ptCount val="1"/>
                <c:pt idx="0">
                  <c:v>1.8927738927738929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2CB-42B0-BCDB-5EEB7F9DB9AF}"/>
            </c:ext>
          </c:extLst>
        </c:ser>
        <c:ser>
          <c:idx val="11"/>
          <c:order val="11"/>
          <c:tx>
            <c:strRef>
              <c:f>'سجل المخاطر المجمع (الأولويات)'!$D$20</c:f>
              <c:strCache>
                <c:ptCount val="1"/>
                <c:pt idx="0">
                  <c:v>مكتب ملتقي زايد بن محمد العائلي</c:v>
                </c:pt>
              </c:strCache>
            </c:strRef>
          </c:tx>
          <c:xVal>
            <c:numRef>
              <c:f>'سجل المخاطر المجمع (الأولويات)'!$F$20</c:f>
              <c:numCache>
                <c:formatCode>0.0</c:formatCode>
                <c:ptCount val="1"/>
                <c:pt idx="0">
                  <c:v>1.4</c:v>
                </c:pt>
              </c:numCache>
            </c:numRef>
          </c:xVal>
          <c:yVal>
            <c:numRef>
              <c:f>'سجل المخاطر المجمع (الأولويات)'!$E$20</c:f>
              <c:numCache>
                <c:formatCode>0.0</c:formatCode>
                <c:ptCount val="1"/>
                <c:pt idx="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2CB-42B0-BCDB-5EEB7F9DB9AF}"/>
            </c:ext>
          </c:extLst>
        </c:ser>
        <c:ser>
          <c:idx val="12"/>
          <c:order val="12"/>
          <c:tx>
            <c:strRef>
              <c:f>'سجل المخاطر المجمع (الأولويات)'!$D$21</c:f>
              <c:strCache>
                <c:ptCount val="1"/>
                <c:pt idx="0">
                  <c:v>إدارة الشؤون القانونية</c:v>
                </c:pt>
              </c:strCache>
            </c:strRef>
          </c:tx>
          <c:xVal>
            <c:numRef>
              <c:f>'سجل المخاطر المجمع (الأولويات)'!$F$21</c:f>
              <c:numCache>
                <c:formatCode>0.0</c:formatCode>
                <c:ptCount val="1"/>
                <c:pt idx="0">
                  <c:v>1.3636363636363635</c:v>
                </c:pt>
              </c:numCache>
            </c:numRef>
          </c:xVal>
          <c:yVal>
            <c:numRef>
              <c:f>'سجل المخاطر المجمع (الأولويات)'!$E$21</c:f>
              <c:numCache>
                <c:formatCode>0.0</c:formatCode>
                <c:ptCount val="1"/>
                <c:pt idx="0">
                  <c:v>1.9090909090909092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2CB-42B0-BCDB-5EEB7F9DB9AF}"/>
            </c:ext>
          </c:extLst>
        </c:ser>
        <c:ser>
          <c:idx val="13"/>
          <c:order val="13"/>
          <c:tx>
            <c:strRef>
              <c:f>'سجل المخاطر المجمع (الأولويات)'!$D$22</c:f>
              <c:strCache>
                <c:ptCount val="1"/>
                <c:pt idx="0">
                  <c:v>مكتب شؤون الحج والعمرة</c:v>
                </c:pt>
              </c:strCache>
            </c:strRef>
          </c:tx>
          <c:xVal>
            <c:numRef>
              <c:f>'سجل المخاطر المجمع (الأولويات)'!$F$22</c:f>
              <c:numCache>
                <c:formatCode>0.0</c:formatCode>
                <c:ptCount val="1"/>
                <c:pt idx="0">
                  <c:v>1.3</c:v>
                </c:pt>
              </c:numCache>
            </c:numRef>
          </c:xVal>
          <c:yVal>
            <c:numRef>
              <c:f>'سجل المخاطر المجمع (الأولويات)'!$E$22</c:f>
              <c:numCache>
                <c:formatCode>0.0</c:formatCode>
                <c:ptCount val="1"/>
                <c:pt idx="0">
                  <c:v>1.9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2CB-42B0-BCDB-5EEB7F9DB9AF}"/>
            </c:ext>
          </c:extLst>
        </c:ser>
        <c:ser>
          <c:idx val="14"/>
          <c:order val="14"/>
          <c:tx>
            <c:strRef>
              <c:f>'سجل المخاطر المجمع (الأولويات)'!$D$23</c:f>
              <c:strCache>
                <c:ptCount val="1"/>
                <c:pt idx="0">
                  <c:v>إدارة التثقيف والتوجيه الديني</c:v>
                </c:pt>
              </c:strCache>
            </c:strRef>
          </c:tx>
          <c:xVal>
            <c:numRef>
              <c:f>'سجل المخاطر المجمع (الأولويات)'!$F$23</c:f>
              <c:numCache>
                <c:formatCode>0.0</c:formatCode>
                <c:ptCount val="1"/>
                <c:pt idx="0">
                  <c:v>1.3888888888888888</c:v>
                </c:pt>
              </c:numCache>
            </c:numRef>
          </c:xVal>
          <c:yVal>
            <c:numRef>
              <c:f>'سجل المخاطر المجمع (الأولويات)'!$E$23</c:f>
              <c:numCache>
                <c:formatCode>0.0</c:formatCode>
                <c:ptCount val="1"/>
                <c:pt idx="0">
                  <c:v>1.8611111111111112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2CB-42B0-BCDB-5EEB7F9DB9AF}"/>
            </c:ext>
          </c:extLst>
        </c:ser>
        <c:ser>
          <c:idx val="15"/>
          <c:order val="15"/>
          <c:tx>
            <c:strRef>
              <c:f>'سجل المخاطر المجمع (الأولويات)'!$D$24</c:f>
              <c:strCache>
                <c:ptCount val="1"/>
                <c:pt idx="0">
                  <c:v>مكتب المتابعة والتطوير</c:v>
                </c:pt>
              </c:strCache>
            </c:strRef>
          </c:tx>
          <c:xVal>
            <c:numRef>
              <c:f>'سجل المخاطر المجمع (الأولويات)'!$F$24</c:f>
              <c:numCache>
                <c:formatCode>0.0</c:formatCode>
                <c:ptCount val="1"/>
                <c:pt idx="0">
                  <c:v>1.5555555555555556</c:v>
                </c:pt>
              </c:numCache>
            </c:numRef>
          </c:xVal>
          <c:yVal>
            <c:numRef>
              <c:f>'سجل المخاطر المجمع (الأولويات)'!$E$24</c:f>
              <c:numCache>
                <c:formatCode>0.0</c:formatCode>
                <c:ptCount val="1"/>
                <c:pt idx="0">
                  <c:v>1.7777777777777777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2CB-42B0-BCDB-5EEB7F9DB9AF}"/>
            </c:ext>
          </c:extLst>
        </c:ser>
        <c:ser>
          <c:idx val="16"/>
          <c:order val="16"/>
          <c:tx>
            <c:strRef>
              <c:f>'سجل المخاطر المجمع (الأولويات)'!$D$25</c:f>
              <c:strCache>
                <c:ptCount val="1"/>
                <c:pt idx="0">
                  <c:v>إدارة مراكز مكتوم لتحفيظ القرآن الكريم</c:v>
                </c:pt>
              </c:strCache>
            </c:strRef>
          </c:tx>
          <c:xVal>
            <c:numRef>
              <c:f>'سجل المخاطر المجمع (الأولويات)'!$F$24</c:f>
              <c:numCache>
                <c:formatCode>0.0</c:formatCode>
                <c:ptCount val="1"/>
                <c:pt idx="0">
                  <c:v>1.5555555555555556</c:v>
                </c:pt>
              </c:numCache>
            </c:numRef>
          </c:xVal>
          <c:yVal>
            <c:numRef>
              <c:f>'سجل المخاطر المجمع (الأولويات)'!$E$24</c:f>
              <c:numCache>
                <c:formatCode>0.0</c:formatCode>
                <c:ptCount val="1"/>
                <c:pt idx="0">
                  <c:v>1.7777777777777777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2CB-42B0-BCDB-5EEB7F9DB9AF}"/>
            </c:ext>
          </c:extLst>
        </c:ser>
        <c:ser>
          <c:idx val="17"/>
          <c:order val="17"/>
          <c:tx>
            <c:strRef>
              <c:f>'سجل المخاطر المجمع (الأولويات)'!$D$26</c:f>
              <c:strCache>
                <c:ptCount val="1"/>
                <c:pt idx="0">
                  <c:v>إدارة مراكز الأميرة هيا بنت الحسين الثقافية الإسلامية</c:v>
                </c:pt>
              </c:strCache>
            </c:strRef>
          </c:tx>
          <c:xVal>
            <c:numRef>
              <c:f>'سجل المخاطر المجمع (الأولويات)'!$F$26</c:f>
              <c:numCache>
                <c:formatCode>0.0</c:formatCode>
                <c:ptCount val="1"/>
                <c:pt idx="0">
                  <c:v>1.3862433862433863</c:v>
                </c:pt>
              </c:numCache>
            </c:numRef>
          </c:xVal>
          <c:yVal>
            <c:numRef>
              <c:f>'سجل المخاطر المجمع (الأولويات)'!$E$26</c:f>
              <c:numCache>
                <c:formatCode>0.0</c:formatCode>
                <c:ptCount val="1"/>
                <c:pt idx="0">
                  <c:v>1.746031746031746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2CB-42B0-BCDB-5EEB7F9DB9AF}"/>
            </c:ext>
          </c:extLst>
        </c:ser>
        <c:ser>
          <c:idx val="18"/>
          <c:order val="18"/>
          <c:tx>
            <c:strRef>
              <c:f>'سجل المخاطر المجمع (الأولويات)'!$D$27</c:f>
              <c:strCache>
                <c:ptCount val="1"/>
                <c:pt idx="0">
                  <c:v>إدارة مركز محمد بن راشد للثقافة الإسلامية</c:v>
                </c:pt>
              </c:strCache>
            </c:strRef>
          </c:tx>
          <c:xVal>
            <c:numRef>
              <c:f>'سجل المخاطر المجمع (الأولويات)'!$F$27</c:f>
              <c:numCache>
                <c:formatCode>0.0</c:formatCode>
                <c:ptCount val="1"/>
                <c:pt idx="0">
                  <c:v>1.4629629629629628</c:v>
                </c:pt>
              </c:numCache>
            </c:numRef>
          </c:xVal>
          <c:yVal>
            <c:numRef>
              <c:f>'سجل المخاطر المجمع (الأولويات)'!$E$27</c:f>
              <c:numCache>
                <c:formatCode>0.0</c:formatCode>
                <c:ptCount val="1"/>
                <c:pt idx="0">
                  <c:v>1.7777777777777779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2CB-42B0-BCDB-5EEB7F9DB9AF}"/>
            </c:ext>
          </c:extLst>
        </c:ser>
        <c:ser>
          <c:idx val="19"/>
          <c:order val="19"/>
          <c:tx>
            <c:strRef>
              <c:f>'سجل المخاطر المجمع (الأولويات)'!$D$28</c:f>
              <c:strCache>
                <c:ptCount val="1"/>
                <c:pt idx="0">
                  <c:v>إدارة المؤسسات الإسلامية</c:v>
                </c:pt>
              </c:strCache>
            </c:strRef>
          </c:tx>
          <c:xVal>
            <c:numRef>
              <c:f>'سجل المخاطر المجمع (الأولويات)'!$F$28</c:f>
              <c:numCache>
                <c:formatCode>0.0</c:formatCode>
                <c:ptCount val="1"/>
                <c:pt idx="0">
                  <c:v>1.3</c:v>
                </c:pt>
              </c:numCache>
            </c:numRef>
          </c:xVal>
          <c:yVal>
            <c:numRef>
              <c:f>'سجل المخاطر المجمع (الأولويات)'!$E$28</c:f>
              <c:numCache>
                <c:formatCode>0.0</c:formatCode>
                <c:ptCount val="1"/>
                <c:pt idx="0">
                  <c:v>1.9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2CB-42B0-BCDB-5EEB7F9DB9AF}"/>
            </c:ext>
          </c:extLst>
        </c:ser>
        <c:ser>
          <c:idx val="20"/>
          <c:order val="20"/>
          <c:tx>
            <c:strRef>
              <c:f>'سجل المخاطر المجمع (الأولويات)'!$D$29</c:f>
              <c:strCache>
                <c:ptCount val="1"/>
                <c:pt idx="0">
                  <c:v>إدارة شؤون الزكاة والصدقات</c:v>
                </c:pt>
              </c:strCache>
            </c:strRef>
          </c:tx>
          <c:xVal>
            <c:numRef>
              <c:f>'سجل المخاطر المجمع (الأولويات)'!$F$29</c:f>
              <c:numCache>
                <c:formatCode>0.0</c:formatCode>
                <c:ptCount val="1"/>
                <c:pt idx="0">
                  <c:v>1.4285714285714286</c:v>
                </c:pt>
              </c:numCache>
            </c:numRef>
          </c:xVal>
          <c:yVal>
            <c:numRef>
              <c:f>'سجل المخاطر المجمع (الأولويات)'!$E$29</c:f>
              <c:numCache>
                <c:formatCode>0.0</c:formatCode>
                <c:ptCount val="1"/>
                <c:pt idx="0">
                  <c:v>1.9017857142857144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72CB-42B0-BCDB-5EEB7F9DB9AF}"/>
            </c:ext>
          </c:extLst>
        </c:ser>
        <c:ser>
          <c:idx val="21"/>
          <c:order val="21"/>
          <c:tx>
            <c:strRef>
              <c:f>'سجل المخاطر المجمع (الأولويات)'!$D$30</c:f>
              <c:strCache>
                <c:ptCount val="1"/>
                <c:pt idx="0">
                  <c:v>إدارة المؤسسات الخيرية</c:v>
                </c:pt>
              </c:strCache>
            </c:strRef>
          </c:tx>
          <c:xVal>
            <c:numRef>
              <c:f>'سجل المخاطر المجمع (الأولويات)'!$F$30</c:f>
              <c:numCache>
                <c:formatCode>0.0</c:formatCode>
                <c:ptCount val="1"/>
                <c:pt idx="0">
                  <c:v>1.4652777777777777</c:v>
                </c:pt>
              </c:numCache>
            </c:numRef>
          </c:xVal>
          <c:yVal>
            <c:numRef>
              <c:f>'سجل المخاطر المجمع (الأولويات)'!$E$30</c:f>
              <c:numCache>
                <c:formatCode>0.0</c:formatCode>
                <c:ptCount val="1"/>
                <c:pt idx="0">
                  <c:v>1.9444444444444444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72CB-42B0-BCDB-5EEB7F9DB9AF}"/>
            </c:ext>
          </c:extLst>
        </c:ser>
        <c:ser>
          <c:idx val="22"/>
          <c:order val="22"/>
          <c:tx>
            <c:strRef>
              <c:f>'سجل المخاطر المجمع (الأولويات)'!$D$31</c:f>
              <c:strCache>
                <c:ptCount val="1"/>
                <c:pt idx="0">
                  <c:v>إدارة الخدمات الدينية في المساجد</c:v>
                </c:pt>
              </c:strCache>
            </c:strRef>
          </c:tx>
          <c:xVal>
            <c:numRef>
              <c:f>'سجل المخاطر المجمع (الأولويات)'!$F$31</c:f>
              <c:numCache>
                <c:formatCode>0.0</c:formatCode>
                <c:ptCount val="1"/>
                <c:pt idx="0">
                  <c:v>1.4444444444444444</c:v>
                </c:pt>
              </c:numCache>
            </c:numRef>
          </c:xVal>
          <c:yVal>
            <c:numRef>
              <c:f>'سجل المخاطر المجمع (الأولويات)'!$E$31</c:f>
              <c:numCache>
                <c:formatCode>0.0</c:formatCode>
                <c:ptCount val="1"/>
                <c:pt idx="0">
                  <c:v>1.8222222222222222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72CB-42B0-BCDB-5EEB7F9DB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212864"/>
        <c:axId val="114214784"/>
      </c:scatterChart>
      <c:valAx>
        <c:axId val="114212864"/>
        <c:scaling>
          <c:orientation val="minMax"/>
          <c:max val="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EG"/>
                  <a:t>احتمالية الحدوث</a:t>
                </a:r>
              </a:p>
            </c:rich>
          </c:tx>
          <c:layout>
            <c:manualLayout>
              <c:xMode val="edge"/>
              <c:yMode val="edge"/>
              <c:x val="0.38278329226615676"/>
              <c:y val="0.9288559415022955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214784"/>
        <c:crosses val="autoZero"/>
        <c:crossBetween val="midCat"/>
        <c:majorUnit val="0.2"/>
      </c:valAx>
      <c:valAx>
        <c:axId val="114214784"/>
        <c:scaling>
          <c:orientation val="minMax"/>
          <c:max val="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EG"/>
                  <a:t>تاثير الخطر</a:t>
                </a:r>
              </a:p>
            </c:rich>
          </c:tx>
          <c:layout>
            <c:manualLayout>
              <c:xMode val="edge"/>
              <c:yMode val="edge"/>
              <c:x val="2.7616523255422291E-2"/>
              <c:y val="0.4743939114634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212864"/>
        <c:crosses val="autoZero"/>
        <c:crossBetween val="midCat"/>
        <c:majorUnit val="0.2"/>
      </c:valAx>
      <c:spPr>
        <a:blipFill>
          <a:blip xmlns:r="http://schemas.openxmlformats.org/officeDocument/2006/relationships" r:embed="rId1"/>
          <a:stretch>
            <a:fillRect/>
          </a:stretch>
        </a:blip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8.0849015294608417E-2"/>
          <c:y val="5.6550580431177451E-2"/>
          <c:w val="0.78455271241725588"/>
          <c:h val="0.1224707820113029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4120370370370369"/>
          <c:w val="0.81388888888888888"/>
          <c:h val="0.77314814814814814"/>
        </c:manualLayout>
      </c:layout>
      <c:pie3DChart>
        <c:varyColors val="1"/>
        <c:ser>
          <c:idx val="0"/>
          <c:order val="0"/>
          <c:tx>
            <c:strRef>
              <c:f>'ملخص بمجالات التدقيق'!$C$13:$C$47</c:f>
              <c:strCache>
                <c:ptCount val="35"/>
                <c:pt idx="0">
                  <c:v>قطاع الموارد والميزانية </c:v>
                </c:pt>
                <c:pt idx="4">
                  <c:v> قطاع الادارة المالية</c:v>
                </c:pt>
                <c:pt idx="9">
                  <c:v> قطاع العلاقات المالية الدولية </c:v>
                </c:pt>
                <c:pt idx="13">
                  <c:v>مكتب الوزير </c:v>
                </c:pt>
                <c:pt idx="15">
                  <c:v>مكتب وكيل الوزارة</c:v>
                </c:pt>
                <c:pt idx="17">
                  <c:v>قطاع الخدمات المساندة 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F449-4804-AC01-3DEFCD825C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F449-4804-AC01-3DEFCD825C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F449-4804-AC01-3DEFCD825C4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F449-4804-AC01-3DEFCD825C4B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6-F449-4804-AC01-3DEFCD825C4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F449-4804-AC01-3DEFCD825C4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F449-4804-AC01-3DEFCD825C4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9-F449-4804-AC01-3DEFCD825C4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A-F449-4804-AC01-3DEFCD825C4B}"/>
              </c:ext>
            </c:extLst>
          </c:dPt>
          <c:dPt>
            <c:idx val="9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C-F449-4804-AC01-3DEFCD825C4B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D-F449-4804-AC01-3DEFCD825C4B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F449-4804-AC01-3DEFCD825C4B}"/>
              </c:ext>
            </c:extLst>
          </c:dPt>
          <c:dPt>
            <c:idx val="12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F449-4804-AC01-3DEFCD825C4B}"/>
              </c:ext>
            </c:extLst>
          </c:dPt>
          <c:dPt>
            <c:idx val="13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2-F449-4804-AC01-3DEFCD825C4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3-F449-4804-AC01-3DEFCD825C4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4-F449-4804-AC01-3DEFCD825C4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5-F449-4804-AC01-3DEFCD825C4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6-F449-4804-AC01-3DEFCD825C4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7-F449-4804-AC01-3DEFCD825C4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8-F449-4804-AC01-3DEFCD825C4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9-F449-4804-AC01-3DEFCD825C4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A-F449-4804-AC01-3DEFCD825C4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B-F449-4804-AC01-3DEFCD825C4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C-F449-4804-AC01-3DEFCD825C4B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D-F449-4804-AC01-3DEFCD825C4B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E-F449-4804-AC01-3DEFCD825C4B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F-F449-4804-AC01-3DEFCD825C4B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0-F449-4804-AC01-3DEFCD825C4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21-F449-4804-AC01-3DEFCD825C4B}"/>
              </c:ext>
            </c:extLst>
          </c:dPt>
          <c:dPt>
            <c:idx val="29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3-F449-4804-AC01-3DEFCD825C4B}"/>
              </c:ext>
            </c:extLst>
          </c:dPt>
          <c:dPt>
            <c:idx val="3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25-F449-4804-AC01-3DEFCD825C4B}"/>
              </c:ext>
            </c:extLst>
          </c:dPt>
          <c:dPt>
            <c:idx val="31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27-F449-4804-AC01-3DEFCD825C4B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8-F449-4804-AC01-3DEFCD825C4B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9-F449-4804-AC01-3DEFCD825C4B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A-F449-4804-AC01-3DEFCD825C4B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449-4804-AC01-3DEFCD825C4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ar-EG"/>
                      <a:t>قطاع الإدارة المالية </a:t>
                    </a:r>
                    <a:r>
                      <a:rPr lang="en-US"/>
                      <a:t>%</a:t>
                    </a:r>
                    <a:r>
                      <a:rPr lang="ar-EG"/>
                      <a:t>33</a:t>
                    </a:r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49-4804-AC01-3DEFCD825C4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ar-EG"/>
                      <a:t>قطاع الخدمات المساندة</a:t>
                    </a:r>
                    <a:r>
                      <a:rPr lang="en-US"/>
                      <a:t>
41%</a:t>
                    </a:r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449-4804-AC01-3DEFCD825C4B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ar-EG"/>
                      <a:t>إدارة تقنية المعلومات</a:t>
                    </a:r>
                    <a:r>
                      <a:rPr lang="en-US"/>
                      <a:t>
14%</a:t>
                    </a:r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449-4804-AC01-3DEFCD825C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('ملخص بمجالات التدقيق'!$E$12,'ملخص بمجالات التدقيق'!$E$25,'ملخص بمجالات التدقيق'!$E$42)</c:f>
              <c:strCache>
                <c:ptCount val="3"/>
                <c:pt idx="0">
                  <c:v>القطاعات الرئيسية</c:v>
                </c:pt>
                <c:pt idx="1">
                  <c:v>قطاع الخدمات المساندة</c:v>
                </c:pt>
                <c:pt idx="2">
                  <c:v>إدارة تقنية المعلومات</c:v>
                </c:pt>
              </c:strCache>
            </c:strRef>
          </c:cat>
          <c:val>
            <c:numRef>
              <c:f>'ملخص بمجالات التدقيق'!$N$13:$N$47</c:f>
              <c:numCache>
                <c:formatCode>0</c:formatCode>
                <c:ptCount val="35"/>
                <c:pt idx="0">
                  <c:v>770</c:v>
                </c:pt>
                <c:pt idx="13">
                  <c:v>670</c:v>
                </c:pt>
                <c:pt idx="30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F449-4804-AC01-3DEFCD825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4120370370370369"/>
          <c:w val="0.81388888888888888"/>
          <c:h val="0.77314814814814814"/>
        </c:manualLayout>
      </c:layout>
      <c:pie3DChart>
        <c:varyColors val="1"/>
        <c:ser>
          <c:idx val="0"/>
          <c:order val="0"/>
          <c:tx>
            <c:strRef>
              <c:f>'ملخص بالقطاعات'!$C$12:$C$44</c:f>
              <c:strCache>
                <c:ptCount val="33"/>
                <c:pt idx="0">
                  <c:v>قطاع الموارد والميزانية </c:v>
                </c:pt>
                <c:pt idx="4">
                  <c:v> قطاع الادارة المالية</c:v>
                </c:pt>
                <c:pt idx="9">
                  <c:v> قطاع العلاقات المالية الدولية </c:v>
                </c:pt>
                <c:pt idx="12">
                  <c:v>قطاع الخدمات المساندة </c:v>
                </c:pt>
                <c:pt idx="29">
                  <c:v>مكتب الوزير </c:v>
                </c:pt>
                <c:pt idx="31">
                  <c:v>مكتب وكيل الوزارة</c:v>
                </c:pt>
              </c:strCache>
            </c:strRef>
          </c:tx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27-44AA-A757-8D48162ABC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27-44AA-A757-8D48162ABC1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727-44AA-A757-8D48162ABC1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727-44AA-A757-8D48162ABC11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B727-44AA-A757-8D48162ABC1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B727-44AA-A757-8D48162ABC1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B727-44AA-A757-8D48162ABC1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B727-44AA-A757-8D48162ABC1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9-B727-44AA-A757-8D48162ABC11}"/>
              </c:ext>
            </c:extLst>
          </c:dPt>
          <c:dPt>
            <c:idx val="9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B727-44AA-A757-8D48162ABC11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C-B727-44AA-A757-8D48162ABC11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D-B727-44AA-A757-8D48162ABC11}"/>
              </c:ext>
            </c:extLst>
          </c:dPt>
          <c:dPt>
            <c:idx val="12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B727-44AA-A757-8D48162ABC1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0-B727-44AA-A757-8D48162ABC1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1-B727-44AA-A757-8D48162ABC1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2-B727-44AA-A757-8D48162ABC1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3-B727-44AA-A757-8D48162ABC1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4-B727-44AA-A757-8D48162ABC1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5-B727-44AA-A757-8D48162ABC1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6-B727-44AA-A757-8D48162ABC1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7-B727-44AA-A757-8D48162ABC1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8-B727-44AA-A757-8D48162ABC1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9-B727-44AA-A757-8D48162ABC1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A-B727-44AA-A757-8D48162ABC1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B-B727-44AA-A757-8D48162ABC11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C-B727-44AA-A757-8D48162ABC11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D-B727-44AA-A757-8D48162ABC11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E-B727-44AA-A757-8D48162ABC11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F-B727-44AA-A757-8D48162ABC11}"/>
              </c:ext>
            </c:extLst>
          </c:dPt>
          <c:dPt>
            <c:idx val="29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1-B727-44AA-A757-8D48162ABC11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2-B727-44AA-A757-8D48162ABC11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23-B727-44AA-A757-8D48162ABC11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4-B727-44AA-A757-8D48162ABC11}"/>
              </c:ext>
            </c:extLst>
          </c:dPt>
          <c:dLbls>
            <c:dLbl>
              <c:idx val="0"/>
              <c:layout>
                <c:manualLayout>
                  <c:x val="2.0543755281786983E-2"/>
                  <c:y val="8.24080111005232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27-44AA-A757-8D48162ABC11}"/>
                </c:ext>
              </c:extLst>
            </c:dLbl>
            <c:dLbl>
              <c:idx val="4"/>
              <c:layout>
                <c:manualLayout>
                  <c:x val="-0.14118643728779093"/>
                  <c:y val="-7.399903037598007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ar-EG"/>
                      <a:t>قطاع الإدارة المالية </a:t>
                    </a:r>
                    <a:r>
                      <a:rPr lang="en-US"/>
                      <a:t>%</a:t>
                    </a:r>
                    <a:r>
                      <a:rPr lang="ar-EG"/>
                      <a:t>33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27-44AA-A757-8D48162ABC11}"/>
                </c:ext>
              </c:extLst>
            </c:dLbl>
            <c:dLbl>
              <c:idx val="12"/>
              <c:layout>
                <c:manualLayout>
                  <c:x val="-6.7476860147448322E-3"/>
                  <c:y val="9.61867027768025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27-44AA-A757-8D48162ABC1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'ملخص بالقطاعات'!$C$12:$C$44</c:f>
              <c:strCache>
                <c:ptCount val="32"/>
                <c:pt idx="0">
                  <c:v>قطاع الموارد والميزانية </c:v>
                </c:pt>
                <c:pt idx="4">
                  <c:v> قطاع الادارة المالية</c:v>
                </c:pt>
                <c:pt idx="9">
                  <c:v> قطاع العلاقات المالية الدولية </c:v>
                </c:pt>
                <c:pt idx="12">
                  <c:v>قطاع الخدمات المساندة </c:v>
                </c:pt>
                <c:pt idx="29">
                  <c:v>مكتب الوزير </c:v>
                </c:pt>
                <c:pt idx="31">
                  <c:v>مكتب وكيل الوزارة</c:v>
                </c:pt>
              </c:strCache>
            </c:strRef>
          </c:cat>
          <c:val>
            <c:numRef>
              <c:f>'ملخص بالقطاعات'!$M$12:$M$44</c:f>
              <c:numCache>
                <c:formatCode>General</c:formatCode>
                <c:ptCount val="33"/>
                <c:pt idx="0">
                  <c:v>70</c:v>
                </c:pt>
                <c:pt idx="4">
                  <c:v>60</c:v>
                </c:pt>
                <c:pt idx="9">
                  <c:v>30</c:v>
                </c:pt>
                <c:pt idx="12">
                  <c:v>30</c:v>
                </c:pt>
                <c:pt idx="29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727-44AA-A757-8D48162AB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4120370370370369"/>
          <c:w val="0.81388888888888888"/>
          <c:h val="0.77314814814814814"/>
        </c:manualLayout>
      </c:layout>
      <c:pie3DChart>
        <c:varyColors val="1"/>
        <c:ser>
          <c:idx val="0"/>
          <c:order val="0"/>
          <c:tx>
            <c:strRef>
              <c:f>'ملخص بالقطاعات'!$C$12:$C$44</c:f>
              <c:strCache>
                <c:ptCount val="33"/>
                <c:pt idx="0">
                  <c:v>قطاع الموارد والميزانية </c:v>
                </c:pt>
                <c:pt idx="4">
                  <c:v> قطاع الادارة المالية</c:v>
                </c:pt>
                <c:pt idx="9">
                  <c:v> قطاع العلاقات المالية الدولية </c:v>
                </c:pt>
                <c:pt idx="12">
                  <c:v>قطاع الخدمات المساندة </c:v>
                </c:pt>
                <c:pt idx="29">
                  <c:v>مكتب الوزير </c:v>
                </c:pt>
                <c:pt idx="31">
                  <c:v>مكتب وكيل الوزارة</c:v>
                </c:pt>
              </c:strCache>
            </c:strRef>
          </c:tx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E3-46C6-BA15-C4055762FE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E3-46C6-BA15-C4055762FEB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E3-46C6-BA15-C4055762FEB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E3-46C6-BA15-C4055762FEB5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9AE3-46C6-BA15-C4055762FEB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9AE3-46C6-BA15-C4055762FEB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9AE3-46C6-BA15-C4055762FEB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9AE3-46C6-BA15-C4055762FEB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9-9AE3-46C6-BA15-C4055762FEB5}"/>
              </c:ext>
            </c:extLst>
          </c:dPt>
          <c:dPt>
            <c:idx val="9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9AE3-46C6-BA15-C4055762FEB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C-9AE3-46C6-BA15-C4055762FEB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D-9AE3-46C6-BA15-C4055762FEB5}"/>
              </c:ext>
            </c:extLst>
          </c:dPt>
          <c:dPt>
            <c:idx val="12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9AE3-46C6-BA15-C4055762FEB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0-9AE3-46C6-BA15-C4055762FEB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1-9AE3-46C6-BA15-C4055762FEB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2-9AE3-46C6-BA15-C4055762FEB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3-9AE3-46C6-BA15-C4055762FEB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4-9AE3-46C6-BA15-C4055762FEB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5-9AE3-46C6-BA15-C4055762FEB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6-9AE3-46C6-BA15-C4055762FEB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7-9AE3-46C6-BA15-C4055762FEB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8-9AE3-46C6-BA15-C4055762FEB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9-9AE3-46C6-BA15-C4055762FEB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A-9AE3-46C6-BA15-C4055762FEB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B-9AE3-46C6-BA15-C4055762FEB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C-9AE3-46C6-BA15-C4055762FEB5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D-9AE3-46C6-BA15-C4055762FEB5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E-9AE3-46C6-BA15-C4055762FEB5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F-9AE3-46C6-BA15-C4055762FEB5}"/>
              </c:ext>
            </c:extLst>
          </c:dPt>
          <c:dPt>
            <c:idx val="29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1-9AE3-46C6-BA15-C4055762FEB5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2-9AE3-46C6-BA15-C4055762FEB5}"/>
              </c:ext>
            </c:extLst>
          </c:dPt>
          <c:dPt>
            <c:idx val="31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24-9AE3-46C6-BA15-C4055762FEB5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5-9AE3-46C6-BA15-C4055762FEB5}"/>
              </c:ext>
            </c:extLst>
          </c:dPt>
          <c:dLbls>
            <c:dLbl>
              <c:idx val="0"/>
              <c:layout>
                <c:manualLayout>
                  <c:x val="2.5874999999999999E-2"/>
                  <c:y val="5.879811898512685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E3-46C6-BA15-C4055762FEB5}"/>
                </c:ext>
              </c:extLst>
            </c:dLbl>
            <c:dLbl>
              <c:idx val="4"/>
              <c:layout>
                <c:manualLayout>
                  <c:x val="1.3177506379815282E-2"/>
                  <c:y val="-4.088502955822111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ar-EG"/>
                      <a:t>قطاع الإدارة المالية </a:t>
                    </a:r>
                    <a:r>
                      <a:rPr lang="en-US"/>
                      <a:t>%</a:t>
                    </a:r>
                    <a:r>
                      <a:rPr lang="ar-EG"/>
                      <a:t>33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E3-46C6-BA15-C4055762FEB5}"/>
                </c:ext>
              </c:extLst>
            </c:dLbl>
            <c:dLbl>
              <c:idx val="12"/>
              <c:layout>
                <c:manualLayout>
                  <c:x val="-1.1868289942810853E-2"/>
                  <c:y val="-3.56991357388737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E3-46C6-BA15-C4055762FE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'ملخص بالقطاعات'!$C$12:$C$44</c:f>
              <c:strCache>
                <c:ptCount val="32"/>
                <c:pt idx="0">
                  <c:v>قطاع الموارد والميزانية </c:v>
                </c:pt>
                <c:pt idx="4">
                  <c:v> قطاع الادارة المالية</c:v>
                </c:pt>
                <c:pt idx="9">
                  <c:v> قطاع العلاقات المالية الدولية </c:v>
                </c:pt>
                <c:pt idx="12">
                  <c:v>قطاع الخدمات المساندة </c:v>
                </c:pt>
                <c:pt idx="29">
                  <c:v>مكتب الوزير </c:v>
                </c:pt>
                <c:pt idx="31">
                  <c:v>مكتب وكيل الوزارة</c:v>
                </c:pt>
              </c:strCache>
            </c:strRef>
          </c:cat>
          <c:val>
            <c:numRef>
              <c:f>'ملخص بالقطاعات'!$Q$12:$Q$44</c:f>
              <c:numCache>
                <c:formatCode>0</c:formatCode>
                <c:ptCount val="33"/>
                <c:pt idx="0">
                  <c:v>280</c:v>
                </c:pt>
                <c:pt idx="4">
                  <c:v>300</c:v>
                </c:pt>
                <c:pt idx="9">
                  <c:v>190</c:v>
                </c:pt>
                <c:pt idx="12">
                  <c:v>760</c:v>
                </c:pt>
                <c:pt idx="29">
                  <c:v>115</c:v>
                </c:pt>
                <c:pt idx="3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9AE3-46C6-BA15-C4055762F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'ملخص بالإدارات'!$C$12:$C$44</c:f>
              <c:strCache>
                <c:ptCount val="33"/>
                <c:pt idx="0">
                  <c:v>قطاع الموارد والميزانية </c:v>
                </c:pt>
                <c:pt idx="4">
                  <c:v> قطاع الادارة المالية</c:v>
                </c:pt>
                <c:pt idx="9">
                  <c:v> قطاع العلاقات المالية الدولية </c:v>
                </c:pt>
                <c:pt idx="12">
                  <c:v>قطاع الخدمات المساندة </c:v>
                </c:pt>
                <c:pt idx="29">
                  <c:v>مكتب الوزير </c:v>
                </c:pt>
                <c:pt idx="31">
                  <c:v>مكتب وكيل الوزارة</c:v>
                </c:pt>
              </c:strCache>
            </c:strRef>
          </c:tx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07-455A-902C-29CD292C91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07-455A-902C-29CD292C911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007-455A-902C-29CD292C911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007-455A-902C-29CD292C911B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8007-455A-902C-29CD292C911B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8007-455A-902C-29CD292C911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8007-455A-902C-29CD292C911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9-8007-455A-902C-29CD292C911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A-8007-455A-902C-29CD292C911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B-8007-455A-902C-29CD292C911B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C-8007-455A-902C-29CD292C911B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D-8007-455A-902C-29CD292C911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E-8007-455A-902C-29CD292C911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F-8007-455A-902C-29CD292C911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0-8007-455A-902C-29CD292C911B}"/>
              </c:ext>
            </c:extLst>
          </c:dPt>
          <c:dPt>
            <c:idx val="15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2-8007-455A-902C-29CD292C911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3-8007-455A-902C-29CD292C911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4-8007-455A-902C-29CD292C911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5-8007-455A-902C-29CD292C911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6-8007-455A-902C-29CD292C911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7-8007-455A-902C-29CD292C911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8-8007-455A-902C-29CD292C911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9-8007-455A-902C-29CD292C911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A-8007-455A-902C-29CD292C911B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B-8007-455A-902C-29CD292C911B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C-8007-455A-902C-29CD292C911B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D-8007-455A-902C-29CD292C911B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E-8007-455A-902C-29CD292C911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F-8007-455A-902C-29CD292C911B}"/>
              </c:ext>
            </c:extLst>
          </c:dPt>
          <c:dPt>
            <c:idx val="29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21-8007-455A-902C-29CD292C911B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2-8007-455A-902C-29CD292C911B}"/>
              </c:ext>
            </c:extLst>
          </c:dPt>
          <c:dPt>
            <c:idx val="31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4-8007-455A-902C-29CD292C911B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5-8007-455A-902C-29CD292C911B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'ملخص بالإدارات'!$D$12:$D$44</c:f>
              <c:strCache>
                <c:ptCount val="32"/>
                <c:pt idx="0">
                  <c:v>إدارة الميزانية </c:v>
                </c:pt>
                <c:pt idx="1">
                  <c:v>إدارة تنمية الإرادات </c:v>
                </c:pt>
                <c:pt idx="3">
                  <c:v>إدارة تنسيق السياسات المالية </c:v>
                </c:pt>
                <c:pt idx="4">
                  <c:v> ادارة السياسات والمعايير المحاسبية</c:v>
                </c:pt>
                <c:pt idx="5">
                  <c:v>إدارة العمليات المالية</c:v>
                </c:pt>
                <c:pt idx="9">
                  <c:v>إدارة العلاقات المالية الإقليمية والدولية</c:v>
                </c:pt>
                <c:pt idx="11">
                  <c:v>إدارة المنظمات المالية الإقليمية والدولية</c:v>
                </c:pt>
                <c:pt idx="12">
                  <c:v>إدارة الموارد البشرية</c:v>
                </c:pt>
                <c:pt idx="15">
                  <c:v>إدارة الموارد المالية </c:v>
                </c:pt>
                <c:pt idx="23">
                  <c:v>إدارة الشؤون القانونية </c:v>
                </c:pt>
                <c:pt idx="24">
                  <c:v>إدارة تقنية المعلومات</c:v>
                </c:pt>
                <c:pt idx="29">
                  <c:v>إدارة التخطيط الإستراتيجي والأداء</c:v>
                </c:pt>
                <c:pt idx="30">
                  <c:v>إدارة الإتصال الحكومي </c:v>
                </c:pt>
                <c:pt idx="31">
                  <c:v>إدارة التميز المؤسسي</c:v>
                </c:pt>
              </c:strCache>
            </c:strRef>
          </c:cat>
          <c:val>
            <c:numRef>
              <c:f>'ملخص بالإدارات'!$N$12:$N$44</c:f>
              <c:numCache>
                <c:formatCode>General</c:formatCode>
                <c:ptCount val="33"/>
                <c:pt idx="0">
                  <c:v>80</c:v>
                </c:pt>
                <c:pt idx="1">
                  <c:v>140</c:v>
                </c:pt>
                <c:pt idx="3">
                  <c:v>60</c:v>
                </c:pt>
                <c:pt idx="4">
                  <c:v>60</c:v>
                </c:pt>
                <c:pt idx="5">
                  <c:v>240</c:v>
                </c:pt>
                <c:pt idx="9">
                  <c:v>120</c:v>
                </c:pt>
                <c:pt idx="11">
                  <c:v>70</c:v>
                </c:pt>
                <c:pt idx="12">
                  <c:v>165</c:v>
                </c:pt>
                <c:pt idx="15">
                  <c:v>275</c:v>
                </c:pt>
                <c:pt idx="23">
                  <c:v>50</c:v>
                </c:pt>
                <c:pt idx="24">
                  <c:v>270</c:v>
                </c:pt>
                <c:pt idx="29">
                  <c:v>80</c:v>
                </c:pt>
                <c:pt idx="30">
                  <c:v>35</c:v>
                </c:pt>
                <c:pt idx="3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007-455A-902C-29CD292C9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'إحصائيات المخاطر'!$E$2</c:f>
              <c:strCache>
                <c:ptCount val="1"/>
                <c:pt idx="0">
                  <c:v>عالي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'إحصائيات المخاطر'!$D$3:$D$17</c:f>
              <c:strCache>
                <c:ptCount val="15"/>
                <c:pt idx="1">
                  <c:v>إدارة الميزانية </c:v>
                </c:pt>
                <c:pt idx="2">
                  <c:v>إدارة تنمية الإرادات </c:v>
                </c:pt>
                <c:pt idx="3">
                  <c:v>إدارة تنسيق السياسات المالية </c:v>
                </c:pt>
                <c:pt idx="4">
                  <c:v> ادارة السياسات والمعايير المحاسبية</c:v>
                </c:pt>
                <c:pt idx="5">
                  <c:v>إدارة العمليات المالية</c:v>
                </c:pt>
                <c:pt idx="6">
                  <c:v>إدارة العلاقات المالية الإقليمية والدولية</c:v>
                </c:pt>
                <c:pt idx="7">
                  <c:v>إدارة المنظمات المالية الإقليمية والدولية</c:v>
                </c:pt>
                <c:pt idx="8">
                  <c:v>إدارة الموارد البشرية</c:v>
                </c:pt>
                <c:pt idx="9">
                  <c:v>إدارة الموارد المالية </c:v>
                </c:pt>
                <c:pt idx="10">
                  <c:v>إدارة الشؤون القانونية </c:v>
                </c:pt>
                <c:pt idx="11">
                  <c:v>إدارة تقنية المعلومات</c:v>
                </c:pt>
                <c:pt idx="12">
                  <c:v>إدارة التخطيط الإستراتيجي والأداء</c:v>
                </c:pt>
                <c:pt idx="13">
                  <c:v>إدارة الإتصال الحكومي </c:v>
                </c:pt>
                <c:pt idx="14">
                  <c:v>إدارة التميز المؤسسي</c:v>
                </c:pt>
              </c:strCache>
            </c:strRef>
          </c:cat>
          <c:val>
            <c:numRef>
              <c:f>'إحصائيات المخاطر'!$E$3:$E$17</c:f>
              <c:numCache>
                <c:formatCode>0</c:formatCode>
                <c:ptCount val="15"/>
                <c:pt idx="1">
                  <c:v>4</c:v>
                </c:pt>
                <c:pt idx="2">
                  <c:v>18</c:v>
                </c:pt>
                <c:pt idx="3">
                  <c:v>5</c:v>
                </c:pt>
                <c:pt idx="4">
                  <c:v>9</c:v>
                </c:pt>
                <c:pt idx="5">
                  <c:v>26</c:v>
                </c:pt>
                <c:pt idx="6">
                  <c:v>12</c:v>
                </c:pt>
                <c:pt idx="7">
                  <c:v>7</c:v>
                </c:pt>
                <c:pt idx="8">
                  <c:v>17</c:v>
                </c:pt>
                <c:pt idx="9">
                  <c:v>31</c:v>
                </c:pt>
                <c:pt idx="10">
                  <c:v>5</c:v>
                </c:pt>
                <c:pt idx="11" formatCode="General">
                  <c:v>33</c:v>
                </c:pt>
                <c:pt idx="12" formatCode="General">
                  <c:v>7</c:v>
                </c:pt>
                <c:pt idx="13" formatCode="General">
                  <c:v>5</c:v>
                </c:pt>
                <c:pt idx="1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4-469C-B4D7-80B05C79C280}"/>
            </c:ext>
          </c:extLst>
        </c:ser>
        <c:ser>
          <c:idx val="1"/>
          <c:order val="1"/>
          <c:tx>
            <c:strRef>
              <c:f>'إحصائيات المخاطر'!$F$2</c:f>
              <c:strCache>
                <c:ptCount val="1"/>
                <c:pt idx="0">
                  <c:v>متوسط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'إحصائيات المخاطر'!$D$3:$D$17</c:f>
              <c:strCache>
                <c:ptCount val="15"/>
                <c:pt idx="1">
                  <c:v>إدارة الميزانية </c:v>
                </c:pt>
                <c:pt idx="2">
                  <c:v>إدارة تنمية الإرادات </c:v>
                </c:pt>
                <c:pt idx="3">
                  <c:v>إدارة تنسيق السياسات المالية </c:v>
                </c:pt>
                <c:pt idx="4">
                  <c:v> ادارة السياسات والمعايير المحاسبية</c:v>
                </c:pt>
                <c:pt idx="5">
                  <c:v>إدارة العمليات المالية</c:v>
                </c:pt>
                <c:pt idx="6">
                  <c:v>إدارة العلاقات المالية الإقليمية والدولية</c:v>
                </c:pt>
                <c:pt idx="7">
                  <c:v>إدارة المنظمات المالية الإقليمية والدولية</c:v>
                </c:pt>
                <c:pt idx="8">
                  <c:v>إدارة الموارد البشرية</c:v>
                </c:pt>
                <c:pt idx="9">
                  <c:v>إدارة الموارد المالية </c:v>
                </c:pt>
                <c:pt idx="10">
                  <c:v>إدارة الشؤون القانونية </c:v>
                </c:pt>
                <c:pt idx="11">
                  <c:v>إدارة تقنية المعلومات</c:v>
                </c:pt>
                <c:pt idx="12">
                  <c:v>إدارة التخطيط الإستراتيجي والأداء</c:v>
                </c:pt>
                <c:pt idx="13">
                  <c:v>إدارة الإتصال الحكومي </c:v>
                </c:pt>
                <c:pt idx="14">
                  <c:v>إدارة التميز المؤسسي</c:v>
                </c:pt>
              </c:strCache>
            </c:strRef>
          </c:cat>
          <c:val>
            <c:numRef>
              <c:f>'إحصائيات المخاطر'!$F$3:$F$17</c:f>
              <c:numCache>
                <c:formatCode>0</c:formatCode>
                <c:ptCount val="15"/>
                <c:pt idx="1">
                  <c:v>9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21</c:v>
                </c:pt>
                <c:pt idx="6">
                  <c:v>8</c:v>
                </c:pt>
                <c:pt idx="7">
                  <c:v>5</c:v>
                </c:pt>
                <c:pt idx="8">
                  <c:v>10</c:v>
                </c:pt>
                <c:pt idx="9">
                  <c:v>42</c:v>
                </c:pt>
                <c:pt idx="10">
                  <c:v>7</c:v>
                </c:pt>
                <c:pt idx="11" formatCode="General">
                  <c:v>25</c:v>
                </c:pt>
                <c:pt idx="12" formatCode="General">
                  <c:v>8</c:v>
                </c:pt>
                <c:pt idx="13" formatCode="General">
                  <c:v>10</c:v>
                </c:pt>
                <c:pt idx="1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84-469C-B4D7-80B05C79C280}"/>
            </c:ext>
          </c:extLst>
        </c:ser>
        <c:ser>
          <c:idx val="2"/>
          <c:order val="2"/>
          <c:tx>
            <c:strRef>
              <c:f>'إحصائيات المخاطر'!$G$2</c:f>
              <c:strCache>
                <c:ptCount val="1"/>
                <c:pt idx="0">
                  <c:v>منخفض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'إحصائيات المخاطر'!$D$3:$D$17</c:f>
              <c:strCache>
                <c:ptCount val="15"/>
                <c:pt idx="1">
                  <c:v>إدارة الميزانية </c:v>
                </c:pt>
                <c:pt idx="2">
                  <c:v>إدارة تنمية الإرادات </c:v>
                </c:pt>
                <c:pt idx="3">
                  <c:v>إدارة تنسيق السياسات المالية </c:v>
                </c:pt>
                <c:pt idx="4">
                  <c:v> ادارة السياسات والمعايير المحاسبية</c:v>
                </c:pt>
                <c:pt idx="5">
                  <c:v>إدارة العمليات المالية</c:v>
                </c:pt>
                <c:pt idx="6">
                  <c:v>إدارة العلاقات المالية الإقليمية والدولية</c:v>
                </c:pt>
                <c:pt idx="7">
                  <c:v>إدارة المنظمات المالية الإقليمية والدولية</c:v>
                </c:pt>
                <c:pt idx="8">
                  <c:v>إدارة الموارد البشرية</c:v>
                </c:pt>
                <c:pt idx="9">
                  <c:v>إدارة الموارد المالية </c:v>
                </c:pt>
                <c:pt idx="10">
                  <c:v>إدارة الشؤون القانونية </c:v>
                </c:pt>
                <c:pt idx="11">
                  <c:v>إدارة تقنية المعلومات</c:v>
                </c:pt>
                <c:pt idx="12">
                  <c:v>إدارة التخطيط الإستراتيجي والأداء</c:v>
                </c:pt>
                <c:pt idx="13">
                  <c:v>إدارة الإتصال الحكومي </c:v>
                </c:pt>
                <c:pt idx="14">
                  <c:v>إدارة التميز المؤسسي</c:v>
                </c:pt>
              </c:strCache>
            </c:strRef>
          </c:cat>
          <c:val>
            <c:numRef>
              <c:f>'إحصائيات المخاطر'!$G$3:$G$17</c:f>
              <c:numCache>
                <c:formatCode>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84-469C-B4D7-80B05C79C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962880"/>
        <c:axId val="99964416"/>
      </c:barChart>
      <c:catAx>
        <c:axId val="9996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964416"/>
        <c:crosses val="autoZero"/>
        <c:auto val="1"/>
        <c:lblAlgn val="ctr"/>
        <c:lblOffset val="100"/>
        <c:noMultiLvlLbl val="0"/>
      </c:catAx>
      <c:valAx>
        <c:axId val="99964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962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'إحصائيات المخاطر'!$E$25</c:f>
              <c:strCache>
                <c:ptCount val="1"/>
                <c:pt idx="0">
                  <c:v>عالي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'إحصائيات المخاطر'!$D$26:$D$32</c:f>
              <c:strCache>
                <c:ptCount val="7"/>
                <c:pt idx="1">
                  <c:v>قطاع الموارد والميزانية</c:v>
                </c:pt>
                <c:pt idx="2">
                  <c:v> قطاع الادارة المالية</c:v>
                </c:pt>
                <c:pt idx="3">
                  <c:v> قطاع العلاقات المالية الدولية </c:v>
                </c:pt>
                <c:pt idx="4">
                  <c:v>قطاع الخدمات المساندة </c:v>
                </c:pt>
                <c:pt idx="5">
                  <c:v>مكتب الوزير </c:v>
                </c:pt>
                <c:pt idx="6">
                  <c:v>مكتب وكيل الوزارة</c:v>
                </c:pt>
              </c:strCache>
            </c:strRef>
          </c:cat>
          <c:val>
            <c:numRef>
              <c:f>'إحصائيات المخاطر'!$E$26:$E$32</c:f>
              <c:numCache>
                <c:formatCode>General</c:formatCode>
                <c:ptCount val="7"/>
                <c:pt idx="1">
                  <c:v>27</c:v>
                </c:pt>
                <c:pt idx="2">
                  <c:v>35</c:v>
                </c:pt>
                <c:pt idx="3">
                  <c:v>19</c:v>
                </c:pt>
                <c:pt idx="4">
                  <c:v>86</c:v>
                </c:pt>
                <c:pt idx="5">
                  <c:v>12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6-400E-A0F9-F8E6316DCE6D}"/>
            </c:ext>
          </c:extLst>
        </c:ser>
        <c:ser>
          <c:idx val="1"/>
          <c:order val="1"/>
          <c:tx>
            <c:strRef>
              <c:f>'إحصائيات المخاطر'!$F$25</c:f>
              <c:strCache>
                <c:ptCount val="1"/>
                <c:pt idx="0">
                  <c:v>متوسط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'إحصائيات المخاطر'!$D$26:$D$32</c:f>
              <c:strCache>
                <c:ptCount val="7"/>
                <c:pt idx="1">
                  <c:v>قطاع الموارد والميزانية</c:v>
                </c:pt>
                <c:pt idx="2">
                  <c:v> قطاع الادارة المالية</c:v>
                </c:pt>
                <c:pt idx="3">
                  <c:v> قطاع العلاقات المالية الدولية </c:v>
                </c:pt>
                <c:pt idx="4">
                  <c:v>قطاع الخدمات المساندة </c:v>
                </c:pt>
                <c:pt idx="5">
                  <c:v>مكتب الوزير </c:v>
                </c:pt>
                <c:pt idx="6">
                  <c:v>مكتب وكيل الوزارة</c:v>
                </c:pt>
              </c:strCache>
            </c:strRef>
          </c:cat>
          <c:val>
            <c:numRef>
              <c:f>'إحصائيات المخاطر'!$F$26:$F$32</c:f>
              <c:numCache>
                <c:formatCode>General</c:formatCode>
                <c:ptCount val="7"/>
                <c:pt idx="1">
                  <c:v>22</c:v>
                </c:pt>
                <c:pt idx="2">
                  <c:v>28</c:v>
                </c:pt>
                <c:pt idx="3">
                  <c:v>13</c:v>
                </c:pt>
                <c:pt idx="4">
                  <c:v>84</c:v>
                </c:pt>
                <c:pt idx="5">
                  <c:v>18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6-400E-A0F9-F8E6316DCE6D}"/>
            </c:ext>
          </c:extLst>
        </c:ser>
        <c:ser>
          <c:idx val="2"/>
          <c:order val="2"/>
          <c:tx>
            <c:strRef>
              <c:f>'إحصائيات المخاطر'!$G$25</c:f>
              <c:strCache>
                <c:ptCount val="1"/>
                <c:pt idx="0">
                  <c:v>منخفض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'إحصائيات المخاطر'!$D$26:$D$32</c:f>
              <c:strCache>
                <c:ptCount val="7"/>
                <c:pt idx="1">
                  <c:v>قطاع الموارد والميزانية</c:v>
                </c:pt>
                <c:pt idx="2">
                  <c:v> قطاع الادارة المالية</c:v>
                </c:pt>
                <c:pt idx="3">
                  <c:v> قطاع العلاقات المالية الدولية </c:v>
                </c:pt>
                <c:pt idx="4">
                  <c:v>قطاع الخدمات المساندة </c:v>
                </c:pt>
                <c:pt idx="5">
                  <c:v>مكتب الوزير </c:v>
                </c:pt>
                <c:pt idx="6">
                  <c:v>مكتب وكيل الوزارة</c:v>
                </c:pt>
              </c:strCache>
            </c:strRef>
          </c:cat>
          <c:val>
            <c:numRef>
              <c:f>'إحصائيات المخاطر'!$G$26:$G$32</c:f>
              <c:numCache>
                <c:formatCode>General</c:formatCode>
                <c:ptCount val="7"/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6-400E-A0F9-F8E6316DC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94624"/>
        <c:axId val="100004608"/>
      </c:barChart>
      <c:catAx>
        <c:axId val="9999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004608"/>
        <c:crosses val="autoZero"/>
        <c:auto val="1"/>
        <c:lblAlgn val="ctr"/>
        <c:lblOffset val="100"/>
        <c:noMultiLvlLbl val="0"/>
      </c:catAx>
      <c:valAx>
        <c:axId val="100004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994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EG"/>
              <a:t>المجهودات بالقطاعات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'خطة التدقيق'!$T$33:$T$37</c:f>
              <c:strCache>
                <c:ptCount val="5"/>
                <c:pt idx="0">
                  <c:v>المدير العام</c:v>
                </c:pt>
                <c:pt idx="1">
                  <c:v>الدعم المؤسسي</c:v>
                </c:pt>
                <c:pt idx="2">
                  <c:v>الشؤون الإسلامية</c:v>
                </c:pt>
                <c:pt idx="3">
                  <c:v>العمل الخيري</c:v>
                </c:pt>
                <c:pt idx="4">
                  <c:v>شؤون المساجد</c:v>
                </c:pt>
              </c:strCache>
            </c:strRef>
          </c:tx>
          <c:explosion val="3"/>
          <c:dPt>
            <c:idx val="0"/>
            <c:bubble3D val="0"/>
            <c:explosion val="2"/>
            <c:spPr>
              <a:effectLst>
                <a:outerShdw blurRad="50800" algn="ctr" rotWithShape="0">
                  <a:srgbClr val="000000">
                    <a:alpha val="43137"/>
                  </a:srgbClr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extLst>
              <c:ext xmlns:c16="http://schemas.microsoft.com/office/drawing/2014/chart" uri="{C3380CC4-5D6E-409C-BE32-E72D297353CC}">
                <c16:uniqueId val="{00000001-1901-4079-9620-9384533560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1901-4079-9620-93845335600E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901-4079-9620-93845335600E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6-1901-4079-9620-93845335600E}"/>
              </c:ext>
            </c:extLst>
          </c:dPt>
          <c:dPt>
            <c:idx val="4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1901-4079-9620-93845335600E}"/>
              </c:ext>
            </c:extLst>
          </c:dPt>
          <c:dLbls>
            <c:dLbl>
              <c:idx val="0"/>
              <c:layout>
                <c:manualLayout>
                  <c:x val="-4.3180966944718652E-2"/>
                  <c:y val="0.17013768858964384"/>
                </c:manualLayout>
              </c:layout>
              <c:tx>
                <c:rich>
                  <a:bodyPr/>
                  <a:lstStyle/>
                  <a:p>
                    <a:r>
                      <a:rPr lang="ar-SA"/>
                      <a:t>المدير</a:t>
                    </a:r>
                    <a:r>
                      <a:rPr lang="ar-EG"/>
                      <a:t>العام
</a:t>
                    </a:r>
                    <a:r>
                      <a:rPr lang="ar-SA"/>
                      <a:t>8</a:t>
                    </a:r>
                    <a:r>
                      <a:rPr lang="ar-EG"/>
                      <a:t>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01-4079-9620-93845335600E}"/>
                </c:ext>
              </c:extLst>
            </c:dLbl>
            <c:dLbl>
              <c:idx val="1"/>
              <c:layout>
                <c:manualLayout>
                  <c:x val="-0.15975517363580169"/>
                  <c:y val="-1.07618237186273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01-4079-9620-93845335600E}"/>
                </c:ext>
              </c:extLst>
            </c:dLbl>
            <c:dLbl>
              <c:idx val="2"/>
              <c:layout>
                <c:manualLayout>
                  <c:x val="9.8000918137638449E-2"/>
                  <c:y val="-0.187092644346457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01-4079-9620-93845335600E}"/>
                </c:ext>
              </c:extLst>
            </c:dLbl>
            <c:dLbl>
              <c:idx val="3"/>
              <c:layout>
                <c:manualLayout>
                  <c:x val="0.12038672670749175"/>
                  <c:y val="7.4930589301289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01-4079-9620-93845335600E}"/>
                </c:ext>
              </c:extLst>
            </c:dLbl>
            <c:dLbl>
              <c:idx val="4"/>
              <c:layout>
                <c:manualLayout>
                  <c:x val="8.7113300433401292E-2"/>
                  <c:y val="0.162795116279871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901-4079-9620-93845335600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'خطة التدقيق'!$T$33:$T$37</c:f>
              <c:strCache>
                <c:ptCount val="5"/>
                <c:pt idx="0">
                  <c:v>المدير العام</c:v>
                </c:pt>
                <c:pt idx="1">
                  <c:v>الدعم المؤسسي</c:v>
                </c:pt>
                <c:pt idx="2">
                  <c:v>الشؤون الإسلامية</c:v>
                </c:pt>
                <c:pt idx="3">
                  <c:v>العمل الخيري</c:v>
                </c:pt>
                <c:pt idx="4">
                  <c:v>شؤون المساجد</c:v>
                </c:pt>
              </c:strCache>
            </c:strRef>
          </c:cat>
          <c:val>
            <c:numRef>
              <c:f>'خطة التدقيق'!$X$33:$X$37</c:f>
              <c:numCache>
                <c:formatCode>General</c:formatCode>
                <c:ptCount val="5"/>
                <c:pt idx="0">
                  <c:v>85</c:v>
                </c:pt>
                <c:pt idx="1">
                  <c:v>270</c:v>
                </c:pt>
                <c:pt idx="2">
                  <c:v>320</c:v>
                </c:pt>
                <c:pt idx="3">
                  <c:v>120</c:v>
                </c:pt>
                <c:pt idx="4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01-4079-9620-938453356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1033536838334119"/>
          <c:y val="0.2966053504543098"/>
          <c:w val="0.1724301645436026"/>
          <c:h val="0.3154509119758400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EG"/>
              <a:t>إجمالي</a:t>
            </a:r>
            <a:r>
              <a:rPr lang="ar-EG" baseline="0"/>
              <a:t> مهمات التدقيق لكل عام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'خطة التدقيق'!$G$8:$I$8</c:f>
              <c:strCach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5ED-4CD7-9416-0C6287A0DB6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75ED-4CD7-9416-0C6287A0DB6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75ED-4CD7-9416-0C6287A0DB6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ED-4CD7-9416-0C6287A0DB65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ED-4CD7-9416-0C6287A0DB65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ED-4CD7-9416-0C6287A0DB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'خطة التدقيق'!$G$8:$I$8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'خطة التدقيق'!$G$38:$I$38</c:f>
              <c:numCache>
                <c:formatCode>General</c:formatCode>
                <c:ptCount val="3"/>
                <c:pt idx="0">
                  <c:v>10</c:v>
                </c:pt>
                <c:pt idx="1">
                  <c:v>11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ED-4CD7-9416-0C6287A0D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3453696"/>
        <c:axId val="105354368"/>
      </c:barChart>
      <c:catAx>
        <c:axId val="9345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5354368"/>
        <c:crosses val="autoZero"/>
        <c:auto val="1"/>
        <c:lblAlgn val="ctr"/>
        <c:lblOffset val="100"/>
        <c:noMultiLvlLbl val="0"/>
      </c:catAx>
      <c:valAx>
        <c:axId val="105354368"/>
        <c:scaling>
          <c:orientation val="minMax"/>
          <c:max val="15"/>
          <c:min val="1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93453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2.png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10</xdr:row>
      <xdr:rowOff>28575</xdr:rowOff>
    </xdr:from>
    <xdr:to>
      <xdr:col>19</xdr:col>
      <xdr:colOff>552450</xdr:colOff>
      <xdr:row>24</xdr:row>
      <xdr:rowOff>66675</xdr:rowOff>
    </xdr:to>
    <xdr:graphicFrame macro="">
      <xdr:nvGraphicFramePr>
        <xdr:cNvPr id="58379" name="Chart 3">
          <a:extLst>
            <a:ext uri="{FF2B5EF4-FFF2-40B4-BE49-F238E27FC236}">
              <a16:creationId xmlns:a16="http://schemas.microsoft.com/office/drawing/2014/main" id="{00000000-0008-0000-0000-00000BE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2286000</xdr:colOff>
      <xdr:row>1</xdr:row>
      <xdr:rowOff>0</xdr:rowOff>
    </xdr:from>
    <xdr:to>
      <xdr:col>10</xdr:col>
      <xdr:colOff>42862</xdr:colOff>
      <xdr:row>7</xdr:row>
      <xdr:rowOff>57150</xdr:rowOff>
    </xdr:to>
    <xdr:pic>
      <xdr:nvPicPr>
        <xdr:cNvPr id="58380" name="Picture 1">
          <a:extLst>
            <a:ext uri="{FF2B5EF4-FFF2-40B4-BE49-F238E27FC236}">
              <a16:creationId xmlns:a16="http://schemas.microsoft.com/office/drawing/2014/main" id="{00000000-0008-0000-0000-00000C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18675" y="190500"/>
          <a:ext cx="26003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509345</xdr:colOff>
      <xdr:row>0</xdr:row>
      <xdr:rowOff>46264</xdr:rowOff>
    </xdr:from>
    <xdr:to>
      <xdr:col>15</xdr:col>
      <xdr:colOff>636815</xdr:colOff>
      <xdr:row>1</xdr:row>
      <xdr:rowOff>436853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40858D-649A-412A-9AFE-C30450A78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529042" y="46264"/>
          <a:ext cx="1531727" cy="14465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411239</xdr:colOff>
      <xdr:row>6</xdr:row>
      <xdr:rowOff>71060</xdr:rowOff>
    </xdr:from>
    <xdr:to>
      <xdr:col>21</xdr:col>
      <xdr:colOff>179917</xdr:colOff>
      <xdr:row>8</xdr:row>
      <xdr:rowOff>27214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2490976" y="1214060"/>
          <a:ext cx="2217964" cy="3371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ar-EG" sz="1400" b="1"/>
            <a:t>المجهودات بمجالات التدقيق</a:t>
          </a:r>
          <a:endParaRPr lang="en-US" sz="1400" b="1"/>
        </a:p>
      </xdr:txBody>
    </xdr:sp>
    <xdr:clientData/>
  </xdr:twoCellAnchor>
  <xdr:twoCellAnchor>
    <xdr:from>
      <xdr:col>14</xdr:col>
      <xdr:colOff>312964</xdr:colOff>
      <xdr:row>9</xdr:row>
      <xdr:rowOff>123825</xdr:rowOff>
    </xdr:from>
    <xdr:to>
      <xdr:col>24</xdr:col>
      <xdr:colOff>9525</xdr:colOff>
      <xdr:row>26</xdr:row>
      <xdr:rowOff>180975</xdr:rowOff>
    </xdr:to>
    <xdr:graphicFrame macro="">
      <xdr:nvGraphicFramePr>
        <xdr:cNvPr id="64538" name="Chart 4">
          <a:extLst>
            <a:ext uri="{FF2B5EF4-FFF2-40B4-BE49-F238E27FC236}">
              <a16:creationId xmlns:a16="http://schemas.microsoft.com/office/drawing/2014/main" id="{00000000-0008-0000-0100-00001AF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367393</xdr:colOff>
      <xdr:row>1</xdr:row>
      <xdr:rowOff>1361</xdr:rowOff>
    </xdr:from>
    <xdr:to>
      <xdr:col>13</xdr:col>
      <xdr:colOff>517072</xdr:colOff>
      <xdr:row>7</xdr:row>
      <xdr:rowOff>58511</xdr:rowOff>
    </xdr:to>
    <xdr:pic>
      <xdr:nvPicPr>
        <xdr:cNvPr id="64539" name="Picture 1">
          <a:extLst>
            <a:ext uri="{FF2B5EF4-FFF2-40B4-BE49-F238E27FC236}">
              <a16:creationId xmlns:a16="http://schemas.microsoft.com/office/drawing/2014/main" id="{00000000-0008-0000-0100-00001B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3797035" y="191861"/>
          <a:ext cx="259896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276225</xdr:colOff>
      <xdr:row>8</xdr:row>
      <xdr:rowOff>28575</xdr:rowOff>
    </xdr:from>
    <xdr:to>
      <xdr:col>27</xdr:col>
      <xdr:colOff>152400</xdr:colOff>
      <xdr:row>23</xdr:row>
      <xdr:rowOff>161925</xdr:rowOff>
    </xdr:to>
    <xdr:graphicFrame macro="">
      <xdr:nvGraphicFramePr>
        <xdr:cNvPr id="33836" name="Chart 6">
          <a:extLst>
            <a:ext uri="{FF2B5EF4-FFF2-40B4-BE49-F238E27FC236}">
              <a16:creationId xmlns:a16="http://schemas.microsoft.com/office/drawing/2014/main" id="{00000000-0008-0000-0200-00002C8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452060</xdr:colOff>
      <xdr:row>4</xdr:row>
      <xdr:rowOff>152703</xdr:rowOff>
    </xdr:from>
    <xdr:to>
      <xdr:col>24</xdr:col>
      <xdr:colOff>220738</xdr:colOff>
      <xdr:row>6</xdr:row>
      <xdr:rowOff>108857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41837833" y="914703"/>
          <a:ext cx="2217964" cy="3371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ar-EG" sz="1400" b="1"/>
            <a:t>المجهودات بالقطاعات</a:t>
          </a:r>
          <a:endParaRPr lang="en-US" sz="1400" b="1"/>
        </a:p>
      </xdr:txBody>
    </xdr:sp>
    <xdr:clientData/>
  </xdr:twoCellAnchor>
  <xdr:twoCellAnchor>
    <xdr:from>
      <xdr:col>17</xdr:col>
      <xdr:colOff>228600</xdr:colOff>
      <xdr:row>26</xdr:row>
      <xdr:rowOff>57150</xdr:rowOff>
    </xdr:from>
    <xdr:to>
      <xdr:col>27</xdr:col>
      <xdr:colOff>104775</xdr:colOff>
      <xdr:row>42</xdr:row>
      <xdr:rowOff>66675</xdr:rowOff>
    </xdr:to>
    <xdr:graphicFrame macro="">
      <xdr:nvGraphicFramePr>
        <xdr:cNvPr id="33838" name="Chart 8">
          <a:extLst>
            <a:ext uri="{FF2B5EF4-FFF2-40B4-BE49-F238E27FC236}">
              <a16:creationId xmlns:a16="http://schemas.microsoft.com/office/drawing/2014/main" id="{00000000-0008-0000-0200-00002E8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0</xdr:colOff>
      <xdr:row>1</xdr:row>
      <xdr:rowOff>57150</xdr:rowOff>
    </xdr:from>
    <xdr:to>
      <xdr:col>17</xdr:col>
      <xdr:colOff>149680</xdr:colOff>
      <xdr:row>7</xdr:row>
      <xdr:rowOff>114300</xdr:rowOff>
    </xdr:to>
    <xdr:pic>
      <xdr:nvPicPr>
        <xdr:cNvPr id="33839" name="Picture 1">
          <a:extLst>
            <a:ext uri="{FF2B5EF4-FFF2-40B4-BE49-F238E27FC236}">
              <a16:creationId xmlns:a16="http://schemas.microsoft.com/office/drawing/2014/main" id="{00000000-0008-0000-0200-00002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70600" y="247650"/>
          <a:ext cx="25908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598715</xdr:colOff>
      <xdr:row>6</xdr:row>
      <xdr:rowOff>157994</xdr:rowOff>
    </xdr:from>
    <xdr:to>
      <xdr:col>22</xdr:col>
      <xdr:colOff>370115</xdr:colOff>
      <xdr:row>8</xdr:row>
      <xdr:rowOff>124732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42885885" y="1300994"/>
          <a:ext cx="2209800" cy="3477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ar-EG" sz="1400" b="1"/>
            <a:t>المجهود بالإدارات</a:t>
          </a:r>
          <a:r>
            <a:rPr lang="en-US" sz="1400" b="1" baseline="0"/>
            <a:t> </a:t>
          </a:r>
          <a:endParaRPr lang="en-US" sz="1400" b="1"/>
        </a:p>
      </xdr:txBody>
    </xdr:sp>
    <xdr:clientData/>
  </xdr:twoCellAnchor>
  <xdr:twoCellAnchor>
    <xdr:from>
      <xdr:col>14</xdr:col>
      <xdr:colOff>485775</xdr:colOff>
      <xdr:row>10</xdr:row>
      <xdr:rowOff>9525</xdr:rowOff>
    </xdr:from>
    <xdr:to>
      <xdr:col>26</xdr:col>
      <xdr:colOff>228600</xdr:colOff>
      <xdr:row>33</xdr:row>
      <xdr:rowOff>9525</xdr:rowOff>
    </xdr:to>
    <xdr:graphicFrame macro="">
      <xdr:nvGraphicFramePr>
        <xdr:cNvPr id="52244" name="Chart 2">
          <a:extLst>
            <a:ext uri="{FF2B5EF4-FFF2-40B4-BE49-F238E27FC236}">
              <a16:creationId xmlns:a16="http://schemas.microsoft.com/office/drawing/2014/main" id="{00000000-0008-0000-0300-000014C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438150</xdr:colOff>
      <xdr:row>0</xdr:row>
      <xdr:rowOff>38100</xdr:rowOff>
    </xdr:from>
    <xdr:to>
      <xdr:col>12</xdr:col>
      <xdr:colOff>600075</xdr:colOff>
      <xdr:row>6</xdr:row>
      <xdr:rowOff>95250</xdr:rowOff>
    </xdr:to>
    <xdr:pic>
      <xdr:nvPicPr>
        <xdr:cNvPr id="52245" name="Picture 1">
          <a:extLst>
            <a:ext uri="{FF2B5EF4-FFF2-40B4-BE49-F238E27FC236}">
              <a16:creationId xmlns:a16="http://schemas.microsoft.com/office/drawing/2014/main" id="{00000000-0008-0000-0300-000015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42325" y="38100"/>
          <a:ext cx="26003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179917</xdr:colOff>
      <xdr:row>1</xdr:row>
      <xdr:rowOff>179916</xdr:rowOff>
    </xdr:from>
    <xdr:to>
      <xdr:col>21</xdr:col>
      <xdr:colOff>538692</xdr:colOff>
      <xdr:row>3</xdr:row>
      <xdr:rowOff>146654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43098308" y="370416"/>
          <a:ext cx="2200275" cy="3477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ar-EG" sz="1400" b="1"/>
            <a:t>احصائيات</a:t>
          </a:r>
          <a:r>
            <a:rPr lang="ar-EG" sz="1400" b="1" baseline="0"/>
            <a:t> المخاطر بالإدارات</a:t>
          </a:r>
          <a:endParaRPr lang="en-US" sz="1400" b="1"/>
        </a:p>
      </xdr:txBody>
    </xdr:sp>
    <xdr:clientData/>
  </xdr:twoCellAnchor>
  <xdr:twoCellAnchor>
    <xdr:from>
      <xdr:col>13</xdr:col>
      <xdr:colOff>433918</xdr:colOff>
      <xdr:row>4</xdr:row>
      <xdr:rowOff>157690</xdr:rowOff>
    </xdr:from>
    <xdr:to>
      <xdr:col>28</xdr:col>
      <xdr:colOff>275167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105833</xdr:colOff>
      <xdr:row>29</xdr:row>
      <xdr:rowOff>74083</xdr:rowOff>
    </xdr:from>
    <xdr:to>
      <xdr:col>25</xdr:col>
      <xdr:colOff>560915</xdr:colOff>
      <xdr:row>47</xdr:row>
      <xdr:rowOff>106893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26</xdr:row>
      <xdr:rowOff>0</xdr:rowOff>
    </xdr:from>
    <xdr:to>
      <xdr:col>19</xdr:col>
      <xdr:colOff>358775</xdr:colOff>
      <xdr:row>27</xdr:row>
      <xdr:rowOff>157238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0045023725" y="4953000"/>
          <a:ext cx="2200275" cy="3477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ar-EG" sz="1400" b="1"/>
            <a:t>احصائيات</a:t>
          </a:r>
          <a:r>
            <a:rPr lang="ar-EG" sz="1400" b="1" baseline="0"/>
            <a:t> المخاطر بالقطاعات</a:t>
          </a:r>
          <a:endParaRPr lang="en-US" sz="14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321468</xdr:colOff>
      <xdr:row>0</xdr:row>
      <xdr:rowOff>141288</xdr:rowOff>
    </xdr:from>
    <xdr:to>
      <xdr:col>2</xdr:col>
      <xdr:colOff>1374321</xdr:colOff>
      <xdr:row>5</xdr:row>
      <xdr:rowOff>221116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1303282" y="141288"/>
          <a:ext cx="1976438" cy="13112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83344</xdr:colOff>
      <xdr:row>2</xdr:row>
      <xdr:rowOff>0</xdr:rowOff>
    </xdr:from>
    <xdr:to>
      <xdr:col>28</xdr:col>
      <xdr:colOff>77161</xdr:colOff>
      <xdr:row>28</xdr:row>
      <xdr:rowOff>149058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178594</xdr:colOff>
      <xdr:row>44</xdr:row>
      <xdr:rowOff>11906</xdr:rowOff>
    </xdr:from>
    <xdr:to>
      <xdr:col>20</xdr:col>
      <xdr:colOff>202785</xdr:colOff>
      <xdr:row>61</xdr:row>
      <xdr:rowOff>117241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125312</xdr:colOff>
      <xdr:row>44</xdr:row>
      <xdr:rowOff>27214</xdr:rowOff>
    </xdr:from>
    <xdr:to>
      <xdr:col>12</xdr:col>
      <xdr:colOff>323750</xdr:colOff>
      <xdr:row>61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23825</xdr:colOff>
      <xdr:row>43</xdr:row>
      <xdr:rowOff>23812</xdr:rowOff>
    </xdr:from>
    <xdr:to>
      <xdr:col>5</xdr:col>
      <xdr:colOff>762579</xdr:colOff>
      <xdr:row>67</xdr:row>
      <xdr:rowOff>35720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15876</xdr:colOff>
      <xdr:row>3</xdr:row>
      <xdr:rowOff>243416</xdr:rowOff>
    </xdr:from>
    <xdr:to>
      <xdr:col>20</xdr:col>
      <xdr:colOff>374650</xdr:colOff>
      <xdr:row>5</xdr:row>
      <xdr:rowOff>124354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975119750" y="1110191"/>
          <a:ext cx="2187574" cy="3857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ar-EG" sz="1400" b="1"/>
            <a:t>احصائيات</a:t>
          </a:r>
          <a:r>
            <a:rPr lang="ar-EG" sz="1400" b="1" baseline="0"/>
            <a:t> المخاطر بالإدارات</a:t>
          </a:r>
          <a:endParaRPr lang="en-US" sz="1400" b="1"/>
        </a:p>
      </xdr:txBody>
    </xdr:sp>
    <xdr:clientData/>
  </xdr:twoCellAnchor>
  <xdr:twoCellAnchor>
    <xdr:from>
      <xdr:col>8</xdr:col>
      <xdr:colOff>612511</xdr:colOff>
      <xdr:row>6</xdr:row>
      <xdr:rowOff>26459</xdr:rowOff>
    </xdr:from>
    <xdr:to>
      <xdr:col>28</xdr:col>
      <xdr:colOff>250031</xdr:colOff>
      <xdr:row>32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306916</xdr:colOff>
      <xdr:row>34</xdr:row>
      <xdr:rowOff>181185</xdr:rowOff>
    </xdr:from>
    <xdr:to>
      <xdr:col>24</xdr:col>
      <xdr:colOff>133613</xdr:colOff>
      <xdr:row>53</xdr:row>
      <xdr:rowOff>23495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539749</xdr:colOff>
      <xdr:row>32</xdr:row>
      <xdr:rowOff>132241</xdr:rowOff>
    </xdr:from>
    <xdr:to>
      <xdr:col>19</xdr:col>
      <xdr:colOff>284691</xdr:colOff>
      <xdr:row>34</xdr:row>
      <xdr:rowOff>98979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9975819309" y="8266591"/>
          <a:ext cx="2183342" cy="3477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ar-EG" sz="1400" b="1"/>
            <a:t>احصائيات</a:t>
          </a:r>
          <a:r>
            <a:rPr lang="ar-EG" sz="1400" b="1" baseline="0"/>
            <a:t> المخاطر بالقطاعات</a:t>
          </a:r>
          <a:endParaRPr lang="en-US" sz="1400" b="1"/>
        </a:p>
      </xdr:txBody>
    </xdr:sp>
    <xdr:clientData/>
  </xdr:twoCellAnchor>
  <xdr:twoCellAnchor>
    <xdr:from>
      <xdr:col>3</xdr:col>
      <xdr:colOff>20041</xdr:colOff>
      <xdr:row>46</xdr:row>
      <xdr:rowOff>10584</xdr:rowOff>
    </xdr:from>
    <xdr:to>
      <xdr:col>5</xdr:col>
      <xdr:colOff>177846</xdr:colOff>
      <xdr:row>47</xdr:row>
      <xdr:rowOff>167822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9984517704" y="10811934"/>
          <a:ext cx="3691580" cy="3477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ar-EG" sz="1400" b="1"/>
            <a:t>احصائيات نسبة توزيع</a:t>
          </a:r>
          <a:r>
            <a:rPr lang="ar-EG" sz="1400" b="1" baseline="0"/>
            <a:t> المخاطر بالقطاعات</a:t>
          </a:r>
          <a:endParaRPr lang="en-US" sz="1400" b="1"/>
        </a:p>
      </xdr:txBody>
    </xdr:sp>
    <xdr:clientData/>
  </xdr:twoCellAnchor>
  <xdr:twoCellAnchor>
    <xdr:from>
      <xdr:col>0</xdr:col>
      <xdr:colOff>433917</xdr:colOff>
      <xdr:row>48</xdr:row>
      <xdr:rowOff>22190</xdr:rowOff>
    </xdr:from>
    <xdr:to>
      <xdr:col>8</xdr:col>
      <xdr:colOff>98273</xdr:colOff>
      <xdr:row>68</xdr:row>
      <xdr:rowOff>84104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11906</xdr:colOff>
      <xdr:row>0</xdr:row>
      <xdr:rowOff>166687</xdr:rowOff>
    </xdr:from>
    <xdr:to>
      <xdr:col>2</xdr:col>
      <xdr:colOff>1393031</xdr:colOff>
      <xdr:row>5</xdr:row>
      <xdr:rowOff>120648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9267313" y="166687"/>
          <a:ext cx="1952625" cy="1311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511969</xdr:colOff>
      <xdr:row>2</xdr:row>
      <xdr:rowOff>238125</xdr:rowOff>
    </xdr:from>
    <xdr:to>
      <xdr:col>28</xdr:col>
      <xdr:colOff>540543</xdr:colOff>
      <xdr:row>33</xdr:row>
      <xdr:rowOff>119061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309563</xdr:colOff>
      <xdr:row>0</xdr:row>
      <xdr:rowOff>119063</xdr:rowOff>
    </xdr:from>
    <xdr:to>
      <xdr:col>3</xdr:col>
      <xdr:colOff>11907</xdr:colOff>
      <xdr:row>5</xdr:row>
      <xdr:rowOff>144462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196000" y="119063"/>
          <a:ext cx="2000250" cy="1311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0.78573</cdr:x>
      <cdr:y>0.22124</cdr:y>
    </cdr:from>
    <cdr:to>
      <cdr:x>0.93926</cdr:x>
      <cdr:y>0.3604</cdr:y>
    </cdr:to>
    <cdr:sp macro="" textlink="">
      <cdr:nvSpPr>
        <cdr:cNvPr id="2054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1731" y="1986096"/>
          <a:ext cx="1962149" cy="1249283"/>
        </a:xfrm>
        <a:prstGeom xmlns:a="http://schemas.openxmlformats.org/drawingml/2006/main" prst="rect">
          <a:avLst/>
        </a:prstGeom>
        <a:solidFill xmlns:a="http://schemas.openxmlformats.org/drawingml/2006/main">
          <a:srgbClr val="F2F2F2"/>
        </a:solidFill>
        <a:ln xmlns:a="http://schemas.openxmlformats.org/drawingml/2006/main" w="9525">
          <a:solidFill>
            <a:srgbClr val="C0C0C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ctr" upright="1"/>
        <a:lstStyle xmlns:a="http://schemas.openxmlformats.org/drawingml/2006/main"/>
        <a:p xmlns:a="http://schemas.openxmlformats.org/drawingml/2006/main"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ar-LB" sz="1000">
              <a:effectLst/>
              <a:latin typeface="+mn-lt"/>
              <a:ea typeface="+mn-ea"/>
              <a:cs typeface="+mn-cs"/>
            </a:rPr>
            <a:t>أنشطة ذات مخاطر عالية وتأثير جوهري على تحقيق الأهداف. وتعتبر ذات أولوية قصوى في عملية التدقيق. </a:t>
          </a:r>
          <a:endParaRPr lang="en-US" sz="800">
            <a:effectLst/>
          </a:endParaRPr>
        </a:p>
        <a:p xmlns:a="http://schemas.openxmlformats.org/drawingml/2006/main">
          <a:pPr algn="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0.78573</cdr:x>
      <cdr:y>0.44209</cdr:y>
    </cdr:from>
    <cdr:to>
      <cdr:x>0.94156</cdr:x>
      <cdr:y>0.57491</cdr:y>
    </cdr:to>
    <cdr:sp macro="" textlink="">
      <cdr:nvSpPr>
        <cdr:cNvPr id="2058" name="Rectangle 1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1731" y="3968746"/>
          <a:ext cx="1991544" cy="1192366"/>
        </a:xfrm>
        <a:prstGeom xmlns:a="http://schemas.openxmlformats.org/drawingml/2006/main" prst="rect">
          <a:avLst/>
        </a:prstGeom>
        <a:solidFill xmlns:a="http://schemas.openxmlformats.org/drawingml/2006/main">
          <a:srgbClr val="F2F2F2"/>
        </a:solidFill>
        <a:ln xmlns:a="http://schemas.openxmlformats.org/drawingml/2006/main" w="9525">
          <a:solidFill>
            <a:srgbClr val="C0C0C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ctr" upright="1"/>
        <a:lstStyle xmlns:a="http://schemas.openxmlformats.org/drawingml/2006/main"/>
        <a:p xmlns:a="http://schemas.openxmlformats.org/drawingml/2006/main"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ar-LB" sz="1000">
              <a:effectLst/>
              <a:latin typeface="+mn-lt"/>
              <a:ea typeface="+mn-ea"/>
              <a:cs typeface="+mn-cs"/>
            </a:rPr>
            <a:t>أنشطة عرضة لبعض المخاطر ولها تأثير واضح على على تحقيق الأهداف. وتعتبر ذات أولوية متوسطة في عملية التدقيق. </a:t>
          </a:r>
          <a:endParaRPr lang="en-US" sz="800">
            <a:effectLst/>
          </a:endParaRPr>
        </a:p>
        <a:p xmlns:a="http://schemas.openxmlformats.org/drawingml/2006/main">
          <a:pPr algn="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0.786</cdr:x>
      <cdr:y>0.67346</cdr:y>
    </cdr:from>
    <cdr:to>
      <cdr:x>0.94038</cdr:x>
      <cdr:y>0.81237</cdr:y>
    </cdr:to>
    <cdr:sp macro="" textlink="">
      <cdr:nvSpPr>
        <cdr:cNvPr id="2060" name="Rectangle 1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5215" y="6045827"/>
          <a:ext cx="1972953" cy="1247038"/>
        </a:xfrm>
        <a:prstGeom xmlns:a="http://schemas.openxmlformats.org/drawingml/2006/main" prst="rect">
          <a:avLst/>
        </a:prstGeom>
        <a:solidFill xmlns:a="http://schemas.openxmlformats.org/drawingml/2006/main">
          <a:srgbClr val="F2F2F2"/>
        </a:solidFill>
        <a:ln xmlns:a="http://schemas.openxmlformats.org/drawingml/2006/main" w="9525">
          <a:solidFill>
            <a:srgbClr val="C0C0C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ar-LB" sz="1000">
              <a:effectLst/>
              <a:latin typeface="+mn-lt"/>
              <a:ea typeface="+mn-ea"/>
              <a:cs typeface="+mn-cs"/>
            </a:rPr>
            <a:t>أنشطة قد تتعرض لبعض المخاطر وقد يكون لها تأثير على تحقيق الأهداف. هذه الأنشطة ليس لها أولوية في عملية التدقيق. </a:t>
          </a:r>
          <a:endParaRPr lang="en-US" sz="800">
            <a:effectLst/>
          </a:endParaRPr>
        </a:p>
        <a:p xmlns:a="http://schemas.openxmlformats.org/drawingml/2006/main">
          <a:pPr algn="r" rtl="1">
            <a:defRPr sz="1000"/>
          </a:pPr>
          <a:endParaRPr lang="en-US" sz="800" b="1" i="0" strike="noStrike">
            <a:solidFill>
              <a:srgbClr val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0.94876</cdr:x>
      <cdr:y>0.2668</cdr:y>
    </cdr:from>
    <cdr:to>
      <cdr:x>0.9823</cdr:x>
      <cdr:y>0.31206</cdr:y>
    </cdr:to>
    <cdr:sp macro="" textlink="">
      <cdr:nvSpPr>
        <cdr:cNvPr id="2" name="Oval 1"/>
        <cdr:cNvSpPr/>
      </cdr:nvSpPr>
      <cdr:spPr>
        <a:xfrm xmlns:a="http://schemas.openxmlformats.org/drawingml/2006/main">
          <a:off x="12125323" y="2395140"/>
          <a:ext cx="428625" cy="406313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0.94969</cdr:x>
      <cdr:y>0.70705</cdr:y>
    </cdr:from>
    <cdr:to>
      <cdr:x>0.98416</cdr:x>
      <cdr:y>0.75232</cdr:y>
    </cdr:to>
    <cdr:sp macro="" textlink="">
      <cdr:nvSpPr>
        <cdr:cNvPr id="9" name="Oval 8"/>
        <cdr:cNvSpPr/>
      </cdr:nvSpPr>
      <cdr:spPr>
        <a:xfrm xmlns:a="http://schemas.openxmlformats.org/drawingml/2006/main">
          <a:off x="12137231" y="6347421"/>
          <a:ext cx="440531" cy="406403"/>
        </a:xfrm>
        <a:prstGeom xmlns:a="http://schemas.openxmlformats.org/drawingml/2006/main" prst="ellipse">
          <a:avLst/>
        </a:prstGeom>
        <a:solidFill xmlns:a="http://schemas.openxmlformats.org/drawingml/2006/main">
          <a:srgbClr val="92D050"/>
        </a:solidFill>
        <a:ln xmlns:a="http://schemas.openxmlformats.org/drawingml/2006/main">
          <a:solidFill>
            <a:srgbClr val="92D05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0.94783</cdr:x>
      <cdr:y>0.47603</cdr:y>
    </cdr:from>
    <cdr:to>
      <cdr:x>0.98044</cdr:x>
      <cdr:y>0.52131</cdr:y>
    </cdr:to>
    <cdr:sp macro="" textlink="">
      <cdr:nvSpPr>
        <cdr:cNvPr id="10" name="Oval 9"/>
        <cdr:cNvSpPr/>
      </cdr:nvSpPr>
      <cdr:spPr>
        <a:xfrm xmlns:a="http://schemas.openxmlformats.org/drawingml/2006/main">
          <a:off x="12113418" y="4273483"/>
          <a:ext cx="416719" cy="406493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solidFill>
            <a:srgbClr val="FFFF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alotaibi\Desktop\ADJD%20-%20IT%20Risk%20Register%20-%20Final%20-%20Arab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dullah.khalifa/AppData/Local/Microsoft/Windows/INetCache/Content.Outlook/S9EBEBUC/&#1582;&#1591;&#1577;%20&#1575;&#1604;&#1578;&#1583;&#1602;&#1610;&#1602;%20&#1608;&#1587;&#1580;&#1604;&#1575;&#1578;%20&#1575;&#1604;&#1605;&#1582;&#1575;&#1591;&#1585;%20-%20&#1583;&#1575;&#1574;&#1585;&#1577;%20&#1575;&#1604;&#1588;&#1572;&#1608;&#1606;%20&#1575;&#1604;&#1573;&#1587;&#1604;&#1575;&#1605;&#1610;&#1577;%20&#1608;&#1575;&#1604;&#1593;&#1605;&#1604;%20&#1575;&#1604;&#1582;&#1610;&#1585;&#1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 Risk Register"/>
      <sheetName val="Risk Ranking"/>
      <sheetName val="Likelihood"/>
      <sheetName val="Control Rating"/>
      <sheetName val="Residual Risk"/>
    </sheetNames>
    <sheetDataSet>
      <sheetData sheetId="0" refreshError="1"/>
      <sheetData sheetId="1">
        <row r="1">
          <cell r="A1" t="str">
            <v>#</v>
          </cell>
          <cell r="B1" t="str">
            <v>Ranking/Category</v>
          </cell>
          <cell r="C1" t="str">
            <v>Financial</v>
          </cell>
          <cell r="D1" t="str">
            <v>Business Continuity</v>
          </cell>
          <cell r="E1" t="str">
            <v>Legal / Organizational</v>
          </cell>
          <cell r="F1" t="str">
            <v>Reputational</v>
          </cell>
          <cell r="G1" t="str">
            <v>Human Resources</v>
          </cell>
        </row>
        <row r="2">
          <cell r="A2">
            <v>1</v>
          </cell>
          <cell r="B2" t="str">
            <v>ضئيل</v>
          </cell>
          <cell r="C2" t="str">
            <v>تاثير مالي يقع تحت 0.5% من الميزانية السنوية</v>
          </cell>
          <cell r="D2" t="str">
            <v>May result in a disruption of normal operations for a period not exceeding a couple of hours</v>
          </cell>
          <cell r="F2" t="str">
            <v>Limited or no negative reputational impact</v>
          </cell>
          <cell r="G2" t="str">
            <v>Unexpected loss of an employee</v>
          </cell>
        </row>
        <row r="3">
          <cell r="A3">
            <v>2</v>
          </cell>
          <cell r="B3" t="str">
            <v>قليل</v>
          </cell>
          <cell r="C3" t="str">
            <v>تاثير مالي يقع بين 0.5%  إلى 1% من الميزانية السنوية</v>
          </cell>
          <cell r="D3" t="str">
            <v>May result in a disruption of normal operations for a period not exceeding 1 day</v>
          </cell>
          <cell r="F3" t="str">
            <v>May result in negative and  long term local media coverage which leads to major reputational damage in addition to a loss in trust with third parties up to a limited extent</v>
          </cell>
          <cell r="G3" t="str">
            <v>Unexpected loss of a high profile employee</v>
          </cell>
        </row>
        <row r="4">
          <cell r="A4">
            <v>3</v>
          </cell>
          <cell r="B4" t="str">
            <v>متوسط</v>
          </cell>
          <cell r="C4" t="str">
            <v>تاثير مالي يقع بين 1% إلى 5% من الميزانية السنوية</v>
          </cell>
          <cell r="D4" t="str">
            <v>May result in a disruption of normal operations for a period ranging between 1 and 5 days</v>
          </cell>
          <cell r="F4" t="str">
            <v>May result in negative and  long term local media coverage which leads to major reputational damage in addition to major loss in trust with third parties</v>
          </cell>
          <cell r="G4" t="str">
            <v>Unexpected loss of a high profile emloyee in addition to severe medical condition requiring care</v>
          </cell>
        </row>
        <row r="5">
          <cell r="A5">
            <v>4</v>
          </cell>
          <cell r="B5" t="str">
            <v>عالي</v>
          </cell>
          <cell r="C5" t="str">
            <v>تاثير مالي يقع بين 5% إلى 10% من الميزانية السنوية</v>
          </cell>
          <cell r="D5" t="str">
            <v>May result in a disruption of normal operations for a period ranging between 5 and 15 days</v>
          </cell>
          <cell r="F5" t="str">
            <v>May result in negative and  long term internaltional media coverage which leads to major reputational damage in addition to a loss in trust with third parties up to a certain extent</v>
          </cell>
          <cell r="G5" t="str">
            <v>Unexpected loss of a high profile employee which results in a major disruption of operations</v>
          </cell>
        </row>
        <row r="6">
          <cell r="A6">
            <v>5</v>
          </cell>
          <cell r="B6" t="str">
            <v>كارثي</v>
          </cell>
          <cell r="C6" t="str">
            <v>تاثير مالي يزيد عن 10% من الميزانية السنوية</v>
          </cell>
          <cell r="D6" t="str">
            <v xml:space="preserve">May result in a disruption of normal operations for a period of more than 15 days </v>
          </cell>
          <cell r="F6" t="str">
            <v>May result in negative and  long term internaltional media coverage which leads to major reputational damage in addition to major loss in trust with third parties</v>
          </cell>
          <cell r="G6" t="str">
            <v>Unexpected loss of high profile employees in addition to death or disability of employees</v>
          </cell>
        </row>
      </sheetData>
      <sheetData sheetId="2">
        <row r="1">
          <cell r="A1" t="str">
            <v>#</v>
          </cell>
          <cell r="B1" t="str">
            <v>Ranking/Category</v>
          </cell>
          <cell r="C1" t="str">
            <v>Financial</v>
          </cell>
        </row>
        <row r="2">
          <cell r="A2">
            <v>1</v>
          </cell>
          <cell r="B2" t="str">
            <v>نادر</v>
          </cell>
          <cell r="C2" t="str">
            <v>متوقع حدوثه في حالات استثنائية أو نتيجة عن احداث غير اعتيادية (على سبيل المثال: مرة في 20 سنة)</v>
          </cell>
        </row>
        <row r="3">
          <cell r="A3">
            <v>2</v>
          </cell>
          <cell r="B3" t="str">
            <v>قليل التوقع</v>
          </cell>
          <cell r="C3" t="str">
            <v>متوقع حدوثه ولكن ليس في المستقبل القريب (على سبيل المثال: مرة في 10 سنوات)</v>
          </cell>
        </row>
        <row r="4">
          <cell r="A4">
            <v>3</v>
          </cell>
          <cell r="B4" t="str">
            <v>محتمل</v>
          </cell>
          <cell r="C4" t="str">
            <v>متوقع حدوثه في المستقبل القريب أو المدى المتوسط (على سبيل المثال: مرة في 5 سنوات)</v>
          </cell>
        </row>
        <row r="5">
          <cell r="A5">
            <v>4</v>
          </cell>
          <cell r="B5" t="str">
            <v>متوقع</v>
          </cell>
          <cell r="C5" t="str">
            <v>متوقع حدوثه في اغلب الاحيان (على سبيل المثال: مرة في سنتين)</v>
          </cell>
        </row>
        <row r="6">
          <cell r="A6">
            <v>5</v>
          </cell>
          <cell r="B6" t="str">
            <v>عالي التوقع</v>
          </cell>
          <cell r="C6" t="str">
            <v>متوقع حدوثه في معظم الاحيان (على سبيل المثال: مرة في 6 اشهر)</v>
          </cell>
        </row>
      </sheetData>
      <sheetData sheetId="3" refreshError="1"/>
      <sheetData sheetId="4">
        <row r="5">
          <cell r="E5">
            <v>0</v>
          </cell>
          <cell r="F5">
            <v>1</v>
          </cell>
          <cell r="G5">
            <v>2</v>
          </cell>
          <cell r="H5">
            <v>3</v>
          </cell>
          <cell r="I5">
            <v>4</v>
          </cell>
          <cell r="J5">
            <v>5</v>
          </cell>
          <cell r="K5">
            <v>6</v>
          </cell>
          <cell r="L5">
            <v>7</v>
          </cell>
          <cell r="M5">
            <v>8</v>
          </cell>
          <cell r="N5">
            <v>9</v>
          </cell>
          <cell r="O5">
            <v>10</v>
          </cell>
        </row>
        <row r="6">
          <cell r="D6">
            <v>0</v>
          </cell>
          <cell r="E6" t="str">
            <v>ليس ذو شأن</v>
          </cell>
          <cell r="F6" t="str">
            <v>ليس ذو شأن</v>
          </cell>
          <cell r="G6" t="str">
            <v>ليس ذو شأن</v>
          </cell>
          <cell r="H6" t="str">
            <v>ليس ذو شأن</v>
          </cell>
          <cell r="I6" t="str">
            <v>ليس ذو شأن</v>
          </cell>
          <cell r="J6" t="str">
            <v>مراقبة دورية</v>
          </cell>
          <cell r="K6" t="str">
            <v>مراقبة دورية</v>
          </cell>
          <cell r="L6" t="str">
            <v>مراقبة دورية</v>
          </cell>
          <cell r="M6" t="str">
            <v>مراقبة دورية</v>
          </cell>
          <cell r="N6" t="str">
            <v>مراقبة دورية</v>
          </cell>
          <cell r="O6" t="str">
            <v>مراقبة دورية</v>
          </cell>
        </row>
        <row r="7">
          <cell r="D7">
            <v>1</v>
          </cell>
          <cell r="E7" t="str">
            <v>ليس ذو شأن</v>
          </cell>
          <cell r="F7" t="str">
            <v>ليس ذو شأن</v>
          </cell>
          <cell r="G7" t="str">
            <v>ليس ذو شأن</v>
          </cell>
          <cell r="H7" t="str">
            <v>ليس ذو شأن</v>
          </cell>
          <cell r="I7" t="str">
            <v>ليس ذو شأن</v>
          </cell>
          <cell r="J7" t="str">
            <v>مراقبة دورية</v>
          </cell>
          <cell r="K7" t="str">
            <v>مراقبة دورية</v>
          </cell>
          <cell r="L7" t="str">
            <v>مراقبة دورية</v>
          </cell>
          <cell r="M7" t="str">
            <v>مراقبة دورية</v>
          </cell>
          <cell r="N7" t="str">
            <v>مراقبة دورية</v>
          </cell>
          <cell r="O7" t="str">
            <v>مراقبة دورية</v>
          </cell>
        </row>
        <row r="8">
          <cell r="D8">
            <v>2</v>
          </cell>
          <cell r="E8" t="str">
            <v>ليس ذو شأن</v>
          </cell>
          <cell r="F8" t="str">
            <v>ليس ذو شأن</v>
          </cell>
          <cell r="G8" t="str">
            <v>ليس ذو شأن</v>
          </cell>
          <cell r="H8" t="str">
            <v>ليس ذو شأن</v>
          </cell>
          <cell r="I8" t="str">
            <v>ليس ذو شأن</v>
          </cell>
          <cell r="J8" t="str">
            <v>مراقبة دورية</v>
          </cell>
          <cell r="K8" t="str">
            <v>مراقبة دورية</v>
          </cell>
          <cell r="L8" t="str">
            <v>مراقبة دورية</v>
          </cell>
          <cell r="M8" t="str">
            <v>مراقبة دورية</v>
          </cell>
          <cell r="N8" t="str">
            <v>مراقبة دورية</v>
          </cell>
          <cell r="O8" t="str">
            <v>مراقبة دورية</v>
          </cell>
        </row>
        <row r="9">
          <cell r="D9">
            <v>3</v>
          </cell>
          <cell r="E9" t="str">
            <v>ليس ذو شأن</v>
          </cell>
          <cell r="F9" t="str">
            <v>ليس ذو شأن</v>
          </cell>
          <cell r="G9" t="str">
            <v>ليس ذو شأن</v>
          </cell>
          <cell r="H9" t="str">
            <v>ليس ذو شأن</v>
          </cell>
          <cell r="I9" t="str">
            <v>ليس ذو شأن</v>
          </cell>
          <cell r="J9" t="str">
            <v>مراقبة دورية</v>
          </cell>
          <cell r="K9" t="str">
            <v>مراقبة دورية</v>
          </cell>
          <cell r="L9" t="str">
            <v>مراقبة دورية</v>
          </cell>
          <cell r="M9" t="str">
            <v>مراقبة دورية</v>
          </cell>
          <cell r="N9" t="str">
            <v>مراقبة دورية</v>
          </cell>
          <cell r="O9" t="str">
            <v>مراقبة دورية</v>
          </cell>
        </row>
        <row r="10">
          <cell r="D10">
            <v>4</v>
          </cell>
          <cell r="E10" t="str">
            <v>ليس ذو شأن</v>
          </cell>
          <cell r="F10" t="str">
            <v>ليس ذو شأن</v>
          </cell>
          <cell r="G10" t="str">
            <v>ليس ذو شأن</v>
          </cell>
          <cell r="H10" t="str">
            <v>ليس ذو شأن</v>
          </cell>
          <cell r="I10" t="str">
            <v>ليس ذو شأن</v>
          </cell>
          <cell r="J10" t="str">
            <v>مراقبة دورية</v>
          </cell>
          <cell r="K10" t="str">
            <v>مراقبة دورية</v>
          </cell>
          <cell r="L10" t="str">
            <v>مراقبة دورية</v>
          </cell>
          <cell r="M10" t="str">
            <v>مراقبة دورية</v>
          </cell>
          <cell r="N10" t="str">
            <v>مراقبة دورية</v>
          </cell>
          <cell r="O10" t="str">
            <v>مراقبة دورية</v>
          </cell>
        </row>
        <row r="11">
          <cell r="D11">
            <v>5</v>
          </cell>
          <cell r="E11" t="str">
            <v>ليس ذو شأن</v>
          </cell>
          <cell r="F11" t="str">
            <v>ليس ذو شأن</v>
          </cell>
          <cell r="G11" t="str">
            <v>ليس ذو شأن</v>
          </cell>
          <cell r="H11" t="str">
            <v>ليس ذو شأن</v>
          </cell>
          <cell r="I11" t="str">
            <v>ليس ذو شأن</v>
          </cell>
          <cell r="J11" t="str">
            <v>مراقبة دورية</v>
          </cell>
          <cell r="K11" t="str">
            <v>مراقبة دورية</v>
          </cell>
          <cell r="L11" t="str">
            <v>مراقبة دورية</v>
          </cell>
          <cell r="M11" t="str">
            <v>مراقبة دورية</v>
          </cell>
          <cell r="N11" t="str">
            <v>مراقبة دورية</v>
          </cell>
          <cell r="O11" t="str">
            <v>مراقبة دورية</v>
          </cell>
        </row>
        <row r="12">
          <cell r="D12">
            <v>6</v>
          </cell>
          <cell r="E12" t="str">
            <v>ليس ذو شأن</v>
          </cell>
          <cell r="F12" t="str">
            <v>ليس ذو شأن</v>
          </cell>
          <cell r="G12" t="str">
            <v>ليس ذو شأن</v>
          </cell>
          <cell r="H12" t="str">
            <v>ليس ذو شأن</v>
          </cell>
          <cell r="I12" t="str">
            <v>ليس ذو شأن</v>
          </cell>
          <cell r="J12" t="str">
            <v>مراقبة دورية</v>
          </cell>
          <cell r="K12" t="str">
            <v>مراقبة دورية</v>
          </cell>
          <cell r="L12" t="str">
            <v>مراقبة دورية</v>
          </cell>
          <cell r="M12" t="str">
            <v>مراقبة دورية</v>
          </cell>
          <cell r="N12" t="str">
            <v>مراقبة دورية</v>
          </cell>
          <cell r="O12" t="str">
            <v>مراقبة دورية</v>
          </cell>
        </row>
        <row r="13">
          <cell r="D13">
            <v>7</v>
          </cell>
          <cell r="E13" t="str">
            <v>مراجعة دائمة</v>
          </cell>
          <cell r="F13" t="str">
            <v>مراجعة دائمة</v>
          </cell>
          <cell r="G13" t="str">
            <v>مراجعة دائمة</v>
          </cell>
          <cell r="H13" t="str">
            <v>مراجعة دائمة</v>
          </cell>
          <cell r="I13" t="str">
            <v>مراجعة دائمة</v>
          </cell>
          <cell r="J13" t="str">
            <v>إدارة نشطة</v>
          </cell>
          <cell r="K13" t="str">
            <v>إدارة نشطة</v>
          </cell>
          <cell r="L13" t="str">
            <v>إدارة نشطة</v>
          </cell>
          <cell r="M13" t="str">
            <v>إدارة نشطة</v>
          </cell>
          <cell r="N13" t="str">
            <v>إدارة نشطة</v>
          </cell>
          <cell r="O13" t="str">
            <v>إدارة نشطة</v>
          </cell>
        </row>
        <row r="14">
          <cell r="D14">
            <v>8</v>
          </cell>
          <cell r="E14" t="str">
            <v>مراجعة دائمة</v>
          </cell>
          <cell r="F14" t="str">
            <v>مراجعة دائمة</v>
          </cell>
          <cell r="G14" t="str">
            <v>مراجعة دائمة</v>
          </cell>
          <cell r="H14" t="str">
            <v>مراجعة دائمة</v>
          </cell>
          <cell r="I14" t="str">
            <v>مراجعة دائمة</v>
          </cell>
          <cell r="J14" t="str">
            <v>إدارة نشطة</v>
          </cell>
          <cell r="K14" t="str">
            <v>إدارة نشطة</v>
          </cell>
          <cell r="L14" t="str">
            <v>إدارة نشطة</v>
          </cell>
          <cell r="M14" t="str">
            <v>إدارة نشطة</v>
          </cell>
          <cell r="N14" t="str">
            <v>إدارة نشطة</v>
          </cell>
          <cell r="O14" t="str">
            <v>إدارة نشطة</v>
          </cell>
        </row>
        <row r="15">
          <cell r="D15">
            <v>9</v>
          </cell>
          <cell r="E15" t="str">
            <v>مراجعة دائمة</v>
          </cell>
          <cell r="F15" t="str">
            <v>مراجعة دائمة</v>
          </cell>
          <cell r="G15" t="str">
            <v>مراجعة دائمة</v>
          </cell>
          <cell r="H15" t="str">
            <v>مراجعة دائمة</v>
          </cell>
          <cell r="I15" t="str">
            <v>مراجعة دائمة</v>
          </cell>
          <cell r="J15" t="str">
            <v>إدارة نشطة</v>
          </cell>
          <cell r="K15" t="str">
            <v>إدارة نشطة</v>
          </cell>
          <cell r="L15" t="str">
            <v>إدارة نشطة</v>
          </cell>
          <cell r="M15" t="str">
            <v>إدارة نشطة</v>
          </cell>
          <cell r="N15" t="str">
            <v>إدارة نشطة</v>
          </cell>
          <cell r="O15" t="str">
            <v>إدارة نشطة</v>
          </cell>
        </row>
        <row r="16">
          <cell r="D16">
            <v>10</v>
          </cell>
          <cell r="E16" t="str">
            <v>مراجعة دائمة</v>
          </cell>
          <cell r="F16" t="str">
            <v>مراجعة دائمة</v>
          </cell>
          <cell r="G16" t="str">
            <v>مراجعة دائمة</v>
          </cell>
          <cell r="H16" t="str">
            <v>مراجعة دائمة</v>
          </cell>
          <cell r="I16" t="str">
            <v>مراجعة دائمة</v>
          </cell>
          <cell r="J16" t="str">
            <v>إدارة نشطة</v>
          </cell>
          <cell r="K16" t="str">
            <v>إدارة نشطة</v>
          </cell>
          <cell r="L16" t="str">
            <v>إدارة نشطة</v>
          </cell>
          <cell r="M16" t="str">
            <v>إدارة نشطة</v>
          </cell>
          <cell r="N16" t="str">
            <v>إدارة نشطة</v>
          </cell>
          <cell r="O16" t="str">
            <v>إدارة نشطة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لخص بالسنوات"/>
      <sheetName val="ملخص بمجالات التدقيق"/>
      <sheetName val="ملخص بالقطاعات"/>
      <sheetName val="ملخص بالإدارات"/>
      <sheetName val="إحصائيات المخاطر"/>
      <sheetName val="خطة التدقيق"/>
      <sheetName val="إحصائيات المخاطر1"/>
      <sheetName val="سجل المخاطر المجمع (الأولويات)"/>
      <sheetName val="إدارة الاستراتيجية والتميز"/>
      <sheetName val="إدارة الأفتاء"/>
      <sheetName val="إدارة هندسة ورعاية المساجد"/>
      <sheetName val="إدارة المراكز الخارجية"/>
      <sheetName val="إدارة الشؤون الإدارية والمالية"/>
      <sheetName val="ادارة الموارد البشرية"/>
      <sheetName val="ادارة الاتصال والتسويق"/>
      <sheetName val="ادارة تقنية المعلومات"/>
      <sheetName val="ادارة خدمة المتعاملين"/>
      <sheetName val="مكتب ملتقي زايد العائلي"/>
      <sheetName val="ادارة الشؤون القانونية"/>
      <sheetName val="مكتب شؤون الحج والعمرة"/>
      <sheetName val="إدارة البحوث"/>
      <sheetName val="إدارة التثقيق والتوجيه الديني"/>
      <sheetName val="مكتب المتابعة والتطوير"/>
      <sheetName val="إدارة مراكز مكتوم"/>
      <sheetName val="إدارة مراكز الأميرة هيا الثقافي"/>
      <sheetName val="إدارة مركز محمد بن راشد للثقافة"/>
      <sheetName val="إدارة المؤسسات الإسلامية"/>
      <sheetName val="إدارة المشاريع الخيرية"/>
      <sheetName val="ادارة المؤسسات الخيرية"/>
      <sheetName val="إدارة شؤون الزكاة والصدقات"/>
      <sheetName val="إدارةالخدمات الدينيةفي المساج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H8" t="str">
            <v>2017
 (9 أشهر)</v>
          </cell>
        </row>
        <row r="71">
          <cell r="B71" t="str">
            <v>إجمالي مهام التدقيق الداخلي</v>
          </cell>
        </row>
        <row r="72">
          <cell r="B72" t="str">
            <v>إجمالي مهام المتابعة</v>
          </cell>
        </row>
        <row r="73">
          <cell r="B73" t="str">
            <v>إجمالي المهام الخاصة</v>
          </cell>
        </row>
      </sheetData>
      <sheetData sheetId="6">
        <row r="7">
          <cell r="E7" t="str">
            <v>عالي</v>
          </cell>
        </row>
        <row r="38">
          <cell r="D38" t="str">
            <v>المدير العام</v>
          </cell>
        </row>
        <row r="39">
          <cell r="D39" t="str">
            <v>الدعم المؤسسي</v>
          </cell>
        </row>
        <row r="40">
          <cell r="D40" t="str">
            <v>الشؤون الإسلامية</v>
          </cell>
        </row>
        <row r="41">
          <cell r="D41" t="str">
            <v>العمل الخيري</v>
          </cell>
        </row>
        <row r="42">
          <cell r="D42" t="str">
            <v>شؤون المساجد</v>
          </cell>
        </row>
      </sheetData>
      <sheetData sheetId="7">
        <row r="9">
          <cell r="D9" t="str">
            <v>إدارة الاستراتيجية والتميز المؤسسي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M58"/>
  <sheetViews>
    <sheetView rightToLeft="1" topLeftCell="A7" zoomScale="80" zoomScaleNormal="80" workbookViewId="0">
      <selection activeCell="L47" sqref="L47"/>
    </sheetView>
  </sheetViews>
  <sheetFormatPr defaultColWidth="9.109375" defaultRowHeight="14.4" x14ac:dyDescent="0.3"/>
  <cols>
    <col min="1" max="2" width="7" style="1" customWidth="1"/>
    <col min="3" max="3" width="21.109375" style="1" bestFit="1" customWidth="1"/>
    <col min="4" max="4" width="28" style="1" bestFit="1" customWidth="1"/>
    <col min="5" max="5" width="46.88671875" style="1" bestFit="1" customWidth="1"/>
    <col min="6" max="7" width="0" style="1" hidden="1" customWidth="1"/>
    <col min="8" max="8" width="11.88671875" style="1" hidden="1" customWidth="1"/>
    <col min="9" max="9" width="12.44140625" style="1" bestFit="1" customWidth="1"/>
    <col min="10" max="12" width="13.109375" style="1" bestFit="1" customWidth="1"/>
    <col min="13" max="16384" width="9.109375" style="1"/>
  </cols>
  <sheetData>
    <row r="8" spans="2:13" x14ac:dyDescent="0.3">
      <c r="M8" s="5"/>
    </row>
    <row r="9" spans="2:13" x14ac:dyDescent="0.3">
      <c r="M9" s="5"/>
    </row>
    <row r="10" spans="2:13" x14ac:dyDescent="0.3">
      <c r="B10" s="169" t="s">
        <v>0</v>
      </c>
      <c r="C10" s="169" t="s">
        <v>1</v>
      </c>
      <c r="D10" s="169" t="s">
        <v>2</v>
      </c>
      <c r="E10" s="169" t="s">
        <v>3</v>
      </c>
      <c r="F10" s="169" t="s">
        <v>4</v>
      </c>
      <c r="G10" s="169" t="s">
        <v>5</v>
      </c>
      <c r="H10" s="169" t="s">
        <v>6</v>
      </c>
      <c r="I10" s="170" t="s">
        <v>49</v>
      </c>
      <c r="J10" s="171"/>
      <c r="K10" s="171"/>
      <c r="L10" s="171"/>
      <c r="M10" s="5"/>
    </row>
    <row r="11" spans="2:13" x14ac:dyDescent="0.3">
      <c r="B11" s="169"/>
      <c r="C11" s="169"/>
      <c r="D11" s="169"/>
      <c r="E11" s="169"/>
      <c r="F11" s="169"/>
      <c r="G11" s="169"/>
      <c r="H11" s="169"/>
      <c r="I11" s="38" t="s">
        <v>80</v>
      </c>
      <c r="J11" s="38" t="s">
        <v>81</v>
      </c>
      <c r="K11" s="38" t="s">
        <v>82</v>
      </c>
      <c r="L11" s="38" t="s">
        <v>83</v>
      </c>
      <c r="M11" s="5"/>
    </row>
    <row r="12" spans="2:13" x14ac:dyDescent="0.3">
      <c r="B12" s="4">
        <v>1</v>
      </c>
      <c r="C12" s="165" t="s">
        <v>7</v>
      </c>
      <c r="D12" s="7" t="s">
        <v>8</v>
      </c>
      <c r="E12" s="7" t="s">
        <v>9</v>
      </c>
      <c r="F12" s="3" t="e">
        <f>#REF!</f>
        <v>#REF!</v>
      </c>
      <c r="G12" s="3" t="e">
        <f>#REF!</f>
        <v>#REF!</v>
      </c>
      <c r="H12" s="6" t="e">
        <f t="shared" ref="H12:H44" si="0">F12+G12</f>
        <v>#REF!</v>
      </c>
      <c r="I12" s="49"/>
      <c r="J12" s="49">
        <v>40</v>
      </c>
      <c r="K12" s="49"/>
      <c r="L12" s="49">
        <v>40</v>
      </c>
      <c r="M12" s="17"/>
    </row>
    <row r="13" spans="2:13" x14ac:dyDescent="0.3">
      <c r="B13" s="4">
        <v>2</v>
      </c>
      <c r="C13" s="165"/>
      <c r="D13" s="166" t="s">
        <v>10</v>
      </c>
      <c r="E13" s="7" t="s">
        <v>11</v>
      </c>
      <c r="F13" s="3" t="e">
        <f>#REF!</f>
        <v>#REF!</v>
      </c>
      <c r="G13" s="3" t="e">
        <f>#REF!</f>
        <v>#REF!</v>
      </c>
      <c r="H13" s="6" t="e">
        <f t="shared" si="0"/>
        <v>#REF!</v>
      </c>
      <c r="I13" s="49">
        <v>30</v>
      </c>
      <c r="J13" s="49"/>
      <c r="K13" s="49">
        <v>30</v>
      </c>
      <c r="L13" s="49"/>
      <c r="M13" s="163"/>
    </row>
    <row r="14" spans="2:13" x14ac:dyDescent="0.3">
      <c r="B14" s="4">
        <v>3</v>
      </c>
      <c r="C14" s="165"/>
      <c r="D14" s="166"/>
      <c r="E14" s="7" t="s">
        <v>12</v>
      </c>
      <c r="F14" s="3" t="e">
        <f>#REF!</f>
        <v>#REF!</v>
      </c>
      <c r="G14" s="3" t="e">
        <f>#REF!</f>
        <v>#REF!</v>
      </c>
      <c r="H14" s="6" t="e">
        <f t="shared" si="0"/>
        <v>#REF!</v>
      </c>
      <c r="I14" s="49">
        <v>40</v>
      </c>
      <c r="J14" s="49"/>
      <c r="K14" s="49">
        <v>40</v>
      </c>
      <c r="L14" s="49"/>
      <c r="M14" s="163"/>
    </row>
    <row r="15" spans="2:13" x14ac:dyDescent="0.3">
      <c r="B15" s="4">
        <v>4</v>
      </c>
      <c r="C15" s="165"/>
      <c r="D15" s="7" t="s">
        <v>13</v>
      </c>
      <c r="E15" s="7" t="s">
        <v>14</v>
      </c>
      <c r="F15" s="3" t="e">
        <f>#REF!</f>
        <v>#REF!</v>
      </c>
      <c r="G15" s="3" t="e">
        <f>#REF!</f>
        <v>#REF!</v>
      </c>
      <c r="H15" s="6" t="e">
        <f t="shared" si="0"/>
        <v>#REF!</v>
      </c>
      <c r="I15" s="49"/>
      <c r="J15" s="49">
        <v>30</v>
      </c>
      <c r="K15" s="49"/>
      <c r="L15" s="49">
        <v>30</v>
      </c>
      <c r="M15" s="17"/>
    </row>
    <row r="16" spans="2:13" x14ac:dyDescent="0.3">
      <c r="B16" s="4">
        <v>5</v>
      </c>
      <c r="C16" s="165" t="s">
        <v>15</v>
      </c>
      <c r="D16" s="7" t="s">
        <v>16</v>
      </c>
      <c r="E16" s="7" t="s">
        <v>57</v>
      </c>
      <c r="F16" s="3" t="e">
        <f>#REF!</f>
        <v>#REF!</v>
      </c>
      <c r="G16" s="3" t="e">
        <f>#REF!</f>
        <v>#REF!</v>
      </c>
      <c r="H16" s="6" t="e">
        <f t="shared" si="0"/>
        <v>#REF!</v>
      </c>
      <c r="I16" s="49"/>
      <c r="J16" s="49">
        <v>30</v>
      </c>
      <c r="K16" s="49"/>
      <c r="L16" s="49">
        <v>30</v>
      </c>
      <c r="M16" s="17"/>
    </row>
    <row r="17" spans="2:13" x14ac:dyDescent="0.3">
      <c r="B17" s="4">
        <v>6</v>
      </c>
      <c r="C17" s="165"/>
      <c r="D17" s="166" t="s">
        <v>17</v>
      </c>
      <c r="E17" s="7" t="s">
        <v>50</v>
      </c>
      <c r="F17" s="3" t="e">
        <f>#REF!</f>
        <v>#REF!</v>
      </c>
      <c r="G17" s="3" t="e">
        <f>#REF!</f>
        <v>#REF!</v>
      </c>
      <c r="H17" s="6" t="e">
        <f t="shared" si="0"/>
        <v>#REF!</v>
      </c>
      <c r="I17" s="49"/>
      <c r="J17" s="49">
        <v>25</v>
      </c>
      <c r="K17" s="49"/>
      <c r="L17" s="49">
        <v>25</v>
      </c>
      <c r="M17" s="163"/>
    </row>
    <row r="18" spans="2:13" x14ac:dyDescent="0.3">
      <c r="B18" s="4">
        <v>7</v>
      </c>
      <c r="C18" s="165"/>
      <c r="D18" s="166"/>
      <c r="E18" s="7" t="s">
        <v>18</v>
      </c>
      <c r="F18" s="3" t="e">
        <f>#REF!</f>
        <v>#REF!</v>
      </c>
      <c r="G18" s="3" t="e">
        <f>#REF!</f>
        <v>#REF!</v>
      </c>
      <c r="H18" s="6" t="e">
        <f t="shared" si="0"/>
        <v>#REF!</v>
      </c>
      <c r="I18" s="49">
        <v>35</v>
      </c>
      <c r="J18" s="49"/>
      <c r="K18" s="49">
        <v>35</v>
      </c>
      <c r="L18" s="49"/>
      <c r="M18" s="163"/>
    </row>
    <row r="19" spans="2:13" x14ac:dyDescent="0.3">
      <c r="B19" s="4">
        <v>8</v>
      </c>
      <c r="C19" s="165"/>
      <c r="D19" s="166"/>
      <c r="E19" s="7" t="s">
        <v>51</v>
      </c>
      <c r="F19" s="3" t="e">
        <f>#REF!</f>
        <v>#REF!</v>
      </c>
      <c r="G19" s="3" t="e">
        <f>#REF!</f>
        <v>#REF!</v>
      </c>
      <c r="H19" s="6" t="e">
        <f t="shared" si="0"/>
        <v>#REF!</v>
      </c>
      <c r="I19" s="49">
        <v>25</v>
      </c>
      <c r="J19" s="49"/>
      <c r="K19" s="49"/>
      <c r="L19" s="49">
        <v>25</v>
      </c>
      <c r="M19" s="163"/>
    </row>
    <row r="20" spans="2:13" x14ac:dyDescent="0.3">
      <c r="B20" s="4">
        <v>9</v>
      </c>
      <c r="C20" s="165"/>
      <c r="D20" s="166"/>
      <c r="E20" s="7" t="s">
        <v>43</v>
      </c>
      <c r="F20" s="3" t="e">
        <f>#REF!</f>
        <v>#REF!</v>
      </c>
      <c r="G20" s="3" t="e">
        <f>#REF!</f>
        <v>#REF!</v>
      </c>
      <c r="H20" s="6" t="e">
        <f t="shared" si="0"/>
        <v>#REF!</v>
      </c>
      <c r="I20" s="49"/>
      <c r="J20" s="49">
        <v>35</v>
      </c>
      <c r="K20" s="49"/>
      <c r="L20" s="49">
        <v>35</v>
      </c>
      <c r="M20" s="163"/>
    </row>
    <row r="21" spans="2:13" x14ac:dyDescent="0.3">
      <c r="B21" s="4">
        <v>10</v>
      </c>
      <c r="C21" s="165" t="s">
        <v>19</v>
      </c>
      <c r="D21" s="166" t="s">
        <v>20</v>
      </c>
      <c r="E21" s="7" t="s">
        <v>21</v>
      </c>
      <c r="F21" s="3" t="e">
        <f>#REF!</f>
        <v>#REF!</v>
      </c>
      <c r="G21" s="3" t="e">
        <f>#REF!</f>
        <v>#REF!</v>
      </c>
      <c r="H21" s="6" t="e">
        <f t="shared" si="0"/>
        <v>#REF!</v>
      </c>
      <c r="I21" s="49">
        <v>30</v>
      </c>
      <c r="J21" s="49"/>
      <c r="K21" s="49">
        <v>30</v>
      </c>
      <c r="L21" s="49"/>
      <c r="M21" s="163"/>
    </row>
    <row r="22" spans="2:13" x14ac:dyDescent="0.3">
      <c r="B22" s="4">
        <v>11</v>
      </c>
      <c r="C22" s="165"/>
      <c r="D22" s="166"/>
      <c r="E22" s="7" t="s">
        <v>22</v>
      </c>
      <c r="F22" s="3" t="e">
        <f>#REF!</f>
        <v>#REF!</v>
      </c>
      <c r="G22" s="3" t="e">
        <f>#REF!</f>
        <v>#REF!</v>
      </c>
      <c r="H22" s="6" t="e">
        <f t="shared" si="0"/>
        <v>#REF!</v>
      </c>
      <c r="I22" s="49"/>
      <c r="J22" s="49">
        <v>30</v>
      </c>
      <c r="K22" s="49"/>
      <c r="L22" s="49">
        <v>30</v>
      </c>
      <c r="M22" s="163"/>
    </row>
    <row r="23" spans="2:13" x14ac:dyDescent="0.3">
      <c r="B23" s="4">
        <v>12</v>
      </c>
      <c r="C23" s="165"/>
      <c r="D23" s="7" t="s">
        <v>23</v>
      </c>
      <c r="E23" s="7" t="s">
        <v>23</v>
      </c>
      <c r="F23" s="3" t="e">
        <f>#REF!</f>
        <v>#REF!</v>
      </c>
      <c r="G23" s="3" t="e">
        <f>#REF!</f>
        <v>#REF!</v>
      </c>
      <c r="H23" s="6" t="e">
        <f t="shared" si="0"/>
        <v>#REF!</v>
      </c>
      <c r="I23" s="49"/>
      <c r="J23" s="49">
        <v>35</v>
      </c>
      <c r="K23" s="49"/>
      <c r="L23" s="49">
        <v>35</v>
      </c>
      <c r="M23" s="17"/>
    </row>
    <row r="24" spans="2:13" x14ac:dyDescent="0.3">
      <c r="B24" s="4">
        <v>13</v>
      </c>
      <c r="C24" s="167" t="s">
        <v>24</v>
      </c>
      <c r="D24" s="168" t="s">
        <v>25</v>
      </c>
      <c r="E24" s="2" t="s">
        <v>26</v>
      </c>
      <c r="F24" s="3" t="e">
        <f>#REF!</f>
        <v>#REF!</v>
      </c>
      <c r="G24" s="3" t="e">
        <f>#REF!</f>
        <v>#REF!</v>
      </c>
      <c r="H24" s="6" t="e">
        <f t="shared" si="0"/>
        <v>#REF!</v>
      </c>
      <c r="I24" s="48"/>
      <c r="J24" s="48">
        <v>30</v>
      </c>
      <c r="K24" s="48"/>
      <c r="L24" s="48">
        <v>30</v>
      </c>
      <c r="M24" s="163"/>
    </row>
    <row r="25" spans="2:13" x14ac:dyDescent="0.3">
      <c r="B25" s="4">
        <v>14</v>
      </c>
      <c r="C25" s="167"/>
      <c r="D25" s="168"/>
      <c r="E25" s="2" t="s">
        <v>27</v>
      </c>
      <c r="F25" s="3" t="e">
        <f>#REF!</f>
        <v>#REF!</v>
      </c>
      <c r="G25" s="3" t="e">
        <f>#REF!</f>
        <v>#REF!</v>
      </c>
      <c r="H25" s="6" t="e">
        <f t="shared" si="0"/>
        <v>#REF!</v>
      </c>
      <c r="I25" s="48"/>
      <c r="J25" s="48">
        <v>40</v>
      </c>
      <c r="K25" s="49"/>
      <c r="L25" s="48">
        <v>40</v>
      </c>
      <c r="M25" s="163"/>
    </row>
    <row r="26" spans="2:13" x14ac:dyDescent="0.3">
      <c r="B26" s="4">
        <v>15</v>
      </c>
      <c r="C26" s="167"/>
      <c r="D26" s="168"/>
      <c r="E26" s="2" t="s">
        <v>28</v>
      </c>
      <c r="F26" s="3" t="e">
        <f>#REF!</f>
        <v>#REF!</v>
      </c>
      <c r="G26" s="3" t="e">
        <f>#REF!</f>
        <v>#REF!</v>
      </c>
      <c r="H26" s="6" t="e">
        <f t="shared" si="0"/>
        <v>#REF!</v>
      </c>
      <c r="I26" s="48"/>
      <c r="J26" s="48"/>
      <c r="K26" s="48">
        <v>25</v>
      </c>
      <c r="L26" s="48"/>
      <c r="M26" s="163"/>
    </row>
    <row r="27" spans="2:13" x14ac:dyDescent="0.3">
      <c r="B27" s="4">
        <v>16</v>
      </c>
      <c r="C27" s="167"/>
      <c r="D27" s="168" t="s">
        <v>29</v>
      </c>
      <c r="E27" s="2" t="s">
        <v>44</v>
      </c>
      <c r="F27" s="3" t="e">
        <f>#REF!</f>
        <v>#REF!</v>
      </c>
      <c r="G27" s="3" t="e">
        <f>#REF!</f>
        <v>#REF!</v>
      </c>
      <c r="H27" s="6" t="e">
        <f t="shared" si="0"/>
        <v>#REF!</v>
      </c>
      <c r="I27" s="48"/>
      <c r="J27" s="48"/>
      <c r="K27" s="48">
        <v>30</v>
      </c>
      <c r="L27" s="48"/>
      <c r="M27" s="163"/>
    </row>
    <row r="28" spans="2:13" x14ac:dyDescent="0.3">
      <c r="B28" s="4">
        <v>17</v>
      </c>
      <c r="C28" s="167"/>
      <c r="D28" s="168"/>
      <c r="E28" s="2" t="s">
        <v>45</v>
      </c>
      <c r="F28" s="3" t="e">
        <f>#REF!</f>
        <v>#REF!</v>
      </c>
      <c r="G28" s="3" t="e">
        <f>#REF!</f>
        <v>#REF!</v>
      </c>
      <c r="H28" s="6" t="e">
        <f t="shared" si="0"/>
        <v>#REF!</v>
      </c>
      <c r="I28" s="48"/>
      <c r="J28" s="48"/>
      <c r="K28" s="48">
        <v>30</v>
      </c>
      <c r="L28" s="48"/>
      <c r="M28" s="163"/>
    </row>
    <row r="29" spans="2:13" x14ac:dyDescent="0.3">
      <c r="B29" s="4">
        <v>18</v>
      </c>
      <c r="C29" s="167"/>
      <c r="D29" s="168"/>
      <c r="E29" s="2" t="s">
        <v>46</v>
      </c>
      <c r="F29" s="3" t="e">
        <f>#REF!</f>
        <v>#REF!</v>
      </c>
      <c r="G29" s="3" t="e">
        <f>#REF!</f>
        <v>#REF!</v>
      </c>
      <c r="H29" s="6" t="e">
        <f t="shared" si="0"/>
        <v>#REF!</v>
      </c>
      <c r="I29" s="48"/>
      <c r="J29" s="48" t="s">
        <v>79</v>
      </c>
      <c r="K29" s="48">
        <v>30</v>
      </c>
      <c r="L29" s="48"/>
      <c r="M29" s="163"/>
    </row>
    <row r="30" spans="2:13" x14ac:dyDescent="0.3">
      <c r="B30" s="4">
        <v>19</v>
      </c>
      <c r="C30" s="167"/>
      <c r="D30" s="168"/>
      <c r="E30" s="2" t="s">
        <v>47</v>
      </c>
      <c r="F30" s="3" t="e">
        <f>#REF!</f>
        <v>#REF!</v>
      </c>
      <c r="G30" s="3" t="e">
        <f>#REF!</f>
        <v>#REF!</v>
      </c>
      <c r="H30" s="6" t="e">
        <f t="shared" si="0"/>
        <v>#REF!</v>
      </c>
      <c r="I30" s="48"/>
      <c r="J30" s="48"/>
      <c r="K30" s="48">
        <v>30</v>
      </c>
      <c r="L30" s="48"/>
      <c r="M30" s="163"/>
    </row>
    <row r="31" spans="2:13" x14ac:dyDescent="0.3">
      <c r="B31" s="4">
        <v>20</v>
      </c>
      <c r="C31" s="167"/>
      <c r="D31" s="168"/>
      <c r="E31" s="2" t="s">
        <v>48</v>
      </c>
      <c r="F31" s="3" t="e">
        <f>#REF!</f>
        <v>#REF!</v>
      </c>
      <c r="G31" s="3" t="e">
        <f>#REF!</f>
        <v>#REF!</v>
      </c>
      <c r="H31" s="6" t="e">
        <f t="shared" si="0"/>
        <v>#REF!</v>
      </c>
      <c r="I31" s="48"/>
      <c r="J31" s="48"/>
      <c r="K31" s="50">
        <v>25</v>
      </c>
      <c r="L31" s="48"/>
      <c r="M31" s="163"/>
    </row>
    <row r="32" spans="2:13" x14ac:dyDescent="0.3">
      <c r="B32" s="4">
        <v>21</v>
      </c>
      <c r="C32" s="167"/>
      <c r="D32" s="168"/>
      <c r="E32" s="2" t="s">
        <v>30</v>
      </c>
      <c r="F32" s="3" t="e">
        <f>#REF!</f>
        <v>#REF!</v>
      </c>
      <c r="G32" s="3" t="e">
        <f>#REF!</f>
        <v>#REF!</v>
      </c>
      <c r="H32" s="6" t="e">
        <f t="shared" si="0"/>
        <v>#REF!</v>
      </c>
      <c r="I32" s="48"/>
      <c r="J32" s="48"/>
      <c r="K32" s="48">
        <v>25</v>
      </c>
      <c r="L32" s="48"/>
      <c r="M32" s="163"/>
    </row>
    <row r="33" spans="2:13" x14ac:dyDescent="0.3">
      <c r="B33" s="4">
        <v>22</v>
      </c>
      <c r="C33" s="167"/>
      <c r="D33" s="168"/>
      <c r="E33" s="2" t="s">
        <v>31</v>
      </c>
      <c r="F33" s="3" t="e">
        <f>#REF!</f>
        <v>#REF!</v>
      </c>
      <c r="G33" s="3" t="e">
        <f>#REF!</f>
        <v>#REF!</v>
      </c>
      <c r="H33" s="6" t="e">
        <f t="shared" si="0"/>
        <v>#REF!</v>
      </c>
      <c r="I33" s="48"/>
      <c r="J33" s="48">
        <v>40</v>
      </c>
      <c r="K33" s="48"/>
      <c r="L33" s="48">
        <v>40</v>
      </c>
      <c r="M33" s="163"/>
    </row>
    <row r="34" spans="2:13" x14ac:dyDescent="0.3">
      <c r="B34" s="4">
        <v>23</v>
      </c>
      <c r="C34" s="167"/>
      <c r="D34" s="168"/>
      <c r="E34" s="2" t="s">
        <v>74</v>
      </c>
      <c r="F34" s="3" t="e">
        <f>#REF!</f>
        <v>#REF!</v>
      </c>
      <c r="G34" s="3" t="e">
        <f>#REF!</f>
        <v>#REF!</v>
      </c>
      <c r="H34" s="6" t="e">
        <f t="shared" si="0"/>
        <v>#REF!</v>
      </c>
      <c r="I34" s="48"/>
      <c r="J34" s="48"/>
      <c r="K34" s="48">
        <v>25</v>
      </c>
      <c r="L34" s="48"/>
      <c r="M34" s="163"/>
    </row>
    <row r="35" spans="2:13" x14ac:dyDescent="0.3">
      <c r="B35" s="4">
        <v>24</v>
      </c>
      <c r="C35" s="167"/>
      <c r="D35" s="2" t="s">
        <v>32</v>
      </c>
      <c r="E35" s="2" t="s">
        <v>33</v>
      </c>
      <c r="F35" s="3" t="e">
        <f>#REF!</f>
        <v>#REF!</v>
      </c>
      <c r="G35" s="3" t="e">
        <f>#REF!</f>
        <v>#REF!</v>
      </c>
      <c r="H35" s="6" t="e">
        <f t="shared" si="0"/>
        <v>#REF!</v>
      </c>
      <c r="I35" s="48"/>
      <c r="J35" s="48">
        <v>25</v>
      </c>
      <c r="K35" s="2"/>
      <c r="L35" s="48">
        <v>25</v>
      </c>
      <c r="M35" s="17"/>
    </row>
    <row r="36" spans="2:13" x14ac:dyDescent="0.3">
      <c r="B36" s="4">
        <v>25</v>
      </c>
      <c r="C36" s="167"/>
      <c r="D36" s="168" t="s">
        <v>34</v>
      </c>
      <c r="E36" s="2" t="s">
        <v>63</v>
      </c>
      <c r="F36" s="3"/>
      <c r="G36" s="3"/>
      <c r="H36" s="6">
        <f t="shared" si="0"/>
        <v>0</v>
      </c>
      <c r="I36" s="50"/>
      <c r="J36" s="50">
        <v>30</v>
      </c>
      <c r="K36" s="48"/>
      <c r="L36" s="50">
        <v>30</v>
      </c>
      <c r="M36" s="163"/>
    </row>
    <row r="37" spans="2:13" x14ac:dyDescent="0.3">
      <c r="B37" s="4">
        <v>26</v>
      </c>
      <c r="C37" s="167"/>
      <c r="D37" s="168"/>
      <c r="E37" s="2" t="s">
        <v>64</v>
      </c>
      <c r="F37" s="3"/>
      <c r="G37" s="3"/>
      <c r="H37" s="6">
        <f t="shared" si="0"/>
        <v>0</v>
      </c>
      <c r="I37" s="50"/>
      <c r="J37" s="50">
        <v>30</v>
      </c>
      <c r="K37" s="48"/>
      <c r="L37" s="50">
        <v>30</v>
      </c>
      <c r="M37" s="163"/>
    </row>
    <row r="38" spans="2:13" x14ac:dyDescent="0.3">
      <c r="B38" s="4">
        <v>27</v>
      </c>
      <c r="C38" s="167"/>
      <c r="D38" s="168"/>
      <c r="E38" s="2" t="s">
        <v>65</v>
      </c>
      <c r="F38" s="3"/>
      <c r="G38" s="3"/>
      <c r="H38" s="6">
        <f t="shared" si="0"/>
        <v>0</v>
      </c>
      <c r="I38" s="50"/>
      <c r="J38" s="50"/>
      <c r="K38" s="48">
        <v>30</v>
      </c>
      <c r="L38" s="50"/>
      <c r="M38" s="163"/>
    </row>
    <row r="39" spans="2:13" x14ac:dyDescent="0.3">
      <c r="B39" s="4">
        <v>28</v>
      </c>
      <c r="C39" s="167"/>
      <c r="D39" s="168"/>
      <c r="E39" s="2" t="s">
        <v>66</v>
      </c>
      <c r="F39" s="3"/>
      <c r="G39" s="3"/>
      <c r="H39" s="6">
        <f t="shared" si="0"/>
        <v>0</v>
      </c>
      <c r="I39" s="49">
        <v>30</v>
      </c>
      <c r="J39" s="48"/>
      <c r="K39" s="48">
        <v>30</v>
      </c>
      <c r="L39" s="48"/>
      <c r="M39" s="163"/>
    </row>
    <row r="40" spans="2:13" x14ac:dyDescent="0.3">
      <c r="B40" s="4">
        <v>29</v>
      </c>
      <c r="C40" s="167"/>
      <c r="D40" s="168"/>
      <c r="E40" s="2" t="s">
        <v>67</v>
      </c>
      <c r="F40" s="3"/>
      <c r="G40" s="3"/>
      <c r="H40" s="6">
        <f t="shared" si="0"/>
        <v>0</v>
      </c>
      <c r="I40" s="50"/>
      <c r="J40" s="50">
        <v>30</v>
      </c>
      <c r="K40" s="48"/>
      <c r="L40" s="50">
        <v>30</v>
      </c>
      <c r="M40" s="163"/>
    </row>
    <row r="41" spans="2:13" x14ac:dyDescent="0.3">
      <c r="B41" s="4">
        <v>30</v>
      </c>
      <c r="C41" s="167" t="s">
        <v>35</v>
      </c>
      <c r="D41" s="2" t="s">
        <v>36</v>
      </c>
      <c r="E41" s="2" t="s">
        <v>37</v>
      </c>
      <c r="F41" s="3" t="e">
        <f>#REF!</f>
        <v>#REF!</v>
      </c>
      <c r="G41" s="3" t="e">
        <f>#REF!</f>
        <v>#REF!</v>
      </c>
      <c r="H41" s="6" t="e">
        <f t="shared" si="0"/>
        <v>#REF!</v>
      </c>
      <c r="I41" s="48"/>
      <c r="J41" s="48">
        <v>40</v>
      </c>
      <c r="K41" s="48"/>
      <c r="L41" s="48">
        <v>40</v>
      </c>
      <c r="M41" s="17"/>
    </row>
    <row r="42" spans="2:13" x14ac:dyDescent="0.3">
      <c r="B42" s="4">
        <v>31</v>
      </c>
      <c r="C42" s="167"/>
      <c r="D42" s="2" t="s">
        <v>38</v>
      </c>
      <c r="E42" s="2" t="s">
        <v>39</v>
      </c>
      <c r="F42" s="3" t="e">
        <f>#REF!</f>
        <v>#REF!</v>
      </c>
      <c r="G42" s="3" t="e">
        <f>#REF!</f>
        <v>#REF!</v>
      </c>
      <c r="H42" s="6" t="e">
        <f t="shared" si="0"/>
        <v>#REF!</v>
      </c>
      <c r="I42" s="48"/>
      <c r="J42" s="48"/>
      <c r="K42" s="48">
        <v>35</v>
      </c>
      <c r="L42" s="48"/>
      <c r="M42" s="17"/>
    </row>
    <row r="43" spans="2:13" x14ac:dyDescent="0.3">
      <c r="B43" s="4">
        <v>32</v>
      </c>
      <c r="C43" s="167" t="s">
        <v>40</v>
      </c>
      <c r="D43" s="168" t="s">
        <v>41</v>
      </c>
      <c r="E43" s="7" t="s">
        <v>42</v>
      </c>
      <c r="F43" s="3" t="e">
        <f>#REF!</f>
        <v>#REF!</v>
      </c>
      <c r="G43" s="3" t="e">
        <f>#REF!</f>
        <v>#REF!</v>
      </c>
      <c r="H43" s="6" t="e">
        <f t="shared" si="0"/>
        <v>#REF!</v>
      </c>
      <c r="I43" s="48"/>
      <c r="J43" s="48"/>
      <c r="K43" s="48">
        <v>35</v>
      </c>
      <c r="L43" s="48"/>
      <c r="M43" s="163"/>
    </row>
    <row r="44" spans="2:13" x14ac:dyDescent="0.3">
      <c r="B44" s="4">
        <v>33</v>
      </c>
      <c r="C44" s="167"/>
      <c r="D44" s="168"/>
      <c r="E44" s="7" t="s">
        <v>54</v>
      </c>
      <c r="F44" s="3" t="e">
        <f>#REF!</f>
        <v>#REF!</v>
      </c>
      <c r="G44" s="3" t="e">
        <f>#REF!</f>
        <v>#REF!</v>
      </c>
      <c r="H44" s="6" t="e">
        <f t="shared" si="0"/>
        <v>#REF!</v>
      </c>
      <c r="I44" s="48"/>
      <c r="J44" s="48"/>
      <c r="K44" s="48">
        <v>30</v>
      </c>
      <c r="L44" s="48"/>
      <c r="M44" s="163"/>
    </row>
    <row r="45" spans="2:13" ht="15" thickBot="1" x14ac:dyDescent="0.35">
      <c r="B45" s="164" t="s">
        <v>53</v>
      </c>
      <c r="C45" s="164"/>
      <c r="D45" s="164"/>
      <c r="E45" s="164"/>
      <c r="F45" s="21"/>
      <c r="G45" s="21"/>
      <c r="H45" s="24"/>
      <c r="I45" s="37">
        <f>SUM(I12:I44)</f>
        <v>190</v>
      </c>
      <c r="J45" s="37">
        <f>SUM(J12:J44)</f>
        <v>490</v>
      </c>
      <c r="K45" s="37">
        <f>SUM(K12:K44)</f>
        <v>515</v>
      </c>
      <c r="L45" s="37">
        <f>SUM(L12:L44)</f>
        <v>515</v>
      </c>
      <c r="M45" s="5"/>
    </row>
    <row r="46" spans="2:13" x14ac:dyDescent="0.3">
      <c r="B46" s="172" t="s">
        <v>76</v>
      </c>
      <c r="C46" s="173"/>
      <c r="D46" s="173"/>
      <c r="E46" s="173"/>
      <c r="F46" s="173"/>
      <c r="G46" s="174"/>
      <c r="H46" s="31"/>
      <c r="I46" s="28">
        <f>I45*0.1</f>
        <v>19</v>
      </c>
      <c r="J46" s="28">
        <f t="shared" ref="J46:L46" si="1">J45*0.1</f>
        <v>49</v>
      </c>
      <c r="K46" s="45">
        <f t="shared" si="1"/>
        <v>51.5</v>
      </c>
      <c r="L46" s="45">
        <f t="shared" si="1"/>
        <v>51.5</v>
      </c>
      <c r="M46" s="5"/>
    </row>
    <row r="47" spans="2:13" x14ac:dyDescent="0.3">
      <c r="B47" s="175" t="s">
        <v>77</v>
      </c>
      <c r="C47" s="168"/>
      <c r="D47" s="168"/>
      <c r="E47" s="168"/>
      <c r="F47" s="168"/>
      <c r="G47" s="176"/>
      <c r="H47" s="32"/>
      <c r="I47" s="2">
        <v>0</v>
      </c>
      <c r="J47" s="2">
        <f>8*5</f>
        <v>40</v>
      </c>
      <c r="K47" s="29">
        <f>8*5</f>
        <v>40</v>
      </c>
      <c r="L47" s="29">
        <f>8*5</f>
        <v>40</v>
      </c>
      <c r="M47" s="5"/>
    </row>
    <row r="48" spans="2:13" ht="15" thickBot="1" x14ac:dyDescent="0.35">
      <c r="B48" s="177" t="s">
        <v>78</v>
      </c>
      <c r="C48" s="178"/>
      <c r="D48" s="178"/>
      <c r="E48" s="178"/>
      <c r="F48" s="178"/>
      <c r="G48" s="179"/>
      <c r="H48" s="33"/>
      <c r="I48" s="30">
        <f>SUM(I45:I47)</f>
        <v>209</v>
      </c>
      <c r="J48" s="30">
        <f t="shared" ref="J48:K48" si="2">SUM(J45:J47)</f>
        <v>579</v>
      </c>
      <c r="K48" s="46">
        <f t="shared" si="2"/>
        <v>606.5</v>
      </c>
      <c r="L48" s="46">
        <f>SUM(L45:L47)</f>
        <v>606.5</v>
      </c>
      <c r="M48" s="5"/>
    </row>
    <row r="49" spans="2:7" x14ac:dyDescent="0.3">
      <c r="B49" s="5"/>
      <c r="C49" s="5"/>
      <c r="D49" s="5"/>
      <c r="E49" s="5"/>
      <c r="F49" s="5"/>
      <c r="G49" s="5"/>
    </row>
    <row r="55" spans="2:7" x14ac:dyDescent="0.3">
      <c r="F55" s="1" t="s">
        <v>70</v>
      </c>
    </row>
    <row r="56" spans="2:7" x14ac:dyDescent="0.3">
      <c r="F56" s="1" t="s">
        <v>71</v>
      </c>
    </row>
    <row r="57" spans="2:7" x14ac:dyDescent="0.3">
      <c r="F57" s="1" t="s">
        <v>72</v>
      </c>
    </row>
    <row r="58" spans="2:7" x14ac:dyDescent="0.3">
      <c r="F58" s="1" t="s">
        <v>73</v>
      </c>
    </row>
  </sheetData>
  <mergeCells count="32">
    <mergeCell ref="B46:G46"/>
    <mergeCell ref="B47:G47"/>
    <mergeCell ref="B48:G48"/>
    <mergeCell ref="B10:B11"/>
    <mergeCell ref="C10:C11"/>
    <mergeCell ref="D10:D11"/>
    <mergeCell ref="E10:E11"/>
    <mergeCell ref="F10:F11"/>
    <mergeCell ref="G10:G11"/>
    <mergeCell ref="C12:C15"/>
    <mergeCell ref="D13:D14"/>
    <mergeCell ref="D27:D34"/>
    <mergeCell ref="C41:C42"/>
    <mergeCell ref="C43:C44"/>
    <mergeCell ref="D43:D44"/>
    <mergeCell ref="H10:H11"/>
    <mergeCell ref="M13:M14"/>
    <mergeCell ref="C16:C20"/>
    <mergeCell ref="D17:D20"/>
    <mergeCell ref="M17:M20"/>
    <mergeCell ref="I10:L10"/>
    <mergeCell ref="M43:M44"/>
    <mergeCell ref="B45:E45"/>
    <mergeCell ref="C21:C23"/>
    <mergeCell ref="D21:D22"/>
    <mergeCell ref="M21:M22"/>
    <mergeCell ref="C24:C40"/>
    <mergeCell ref="D24:D26"/>
    <mergeCell ref="M27:M34"/>
    <mergeCell ref="D36:D40"/>
    <mergeCell ref="M36:M40"/>
    <mergeCell ref="M24:M26"/>
  </mergeCells>
  <conditionalFormatting sqref="H12 H37:H44">
    <cfRule type="cellIs" dxfId="348" priority="73" operator="greaterThan">
      <formula>3.49</formula>
    </cfRule>
    <cfRule type="cellIs" dxfId="347" priority="74" operator="between">
      <formula>2</formula>
      <formula>3.49</formula>
    </cfRule>
    <cfRule type="cellIs" dxfId="346" priority="75" operator="lessThan">
      <formula>2</formula>
    </cfRule>
  </conditionalFormatting>
  <conditionalFormatting sqref="H13">
    <cfRule type="cellIs" dxfId="345" priority="70" operator="greaterThan">
      <formula>3.49</formula>
    </cfRule>
    <cfRule type="cellIs" dxfId="344" priority="71" operator="between">
      <formula>2</formula>
      <formula>3.49</formula>
    </cfRule>
    <cfRule type="cellIs" dxfId="343" priority="72" operator="lessThan">
      <formula>2</formula>
    </cfRule>
  </conditionalFormatting>
  <conditionalFormatting sqref="H14">
    <cfRule type="cellIs" dxfId="342" priority="67" operator="greaterThan">
      <formula>3.49</formula>
    </cfRule>
    <cfRule type="cellIs" dxfId="341" priority="68" operator="between">
      <formula>2</formula>
      <formula>3.49</formula>
    </cfRule>
    <cfRule type="cellIs" dxfId="340" priority="69" operator="lessThan">
      <formula>2</formula>
    </cfRule>
  </conditionalFormatting>
  <conditionalFormatting sqref="H15">
    <cfRule type="cellIs" dxfId="339" priority="64" operator="greaterThan">
      <formula>3.49</formula>
    </cfRule>
    <cfRule type="cellIs" dxfId="338" priority="65" operator="between">
      <formula>2</formula>
      <formula>3.49</formula>
    </cfRule>
    <cfRule type="cellIs" dxfId="337" priority="66" operator="lessThan">
      <formula>2</formula>
    </cfRule>
  </conditionalFormatting>
  <conditionalFormatting sqref="H16">
    <cfRule type="cellIs" dxfId="336" priority="61" operator="greaterThan">
      <formula>3.49</formula>
    </cfRule>
    <cfRule type="cellIs" dxfId="335" priority="62" operator="between">
      <formula>2</formula>
      <formula>3.49</formula>
    </cfRule>
    <cfRule type="cellIs" dxfId="334" priority="63" operator="lessThan">
      <formula>2</formula>
    </cfRule>
  </conditionalFormatting>
  <conditionalFormatting sqref="H17">
    <cfRule type="cellIs" dxfId="333" priority="58" operator="greaterThan">
      <formula>3.49</formula>
    </cfRule>
    <cfRule type="cellIs" dxfId="332" priority="59" operator="between">
      <formula>2</formula>
      <formula>3.49</formula>
    </cfRule>
    <cfRule type="cellIs" dxfId="331" priority="60" operator="lessThan">
      <formula>2</formula>
    </cfRule>
  </conditionalFormatting>
  <conditionalFormatting sqref="H18">
    <cfRule type="cellIs" dxfId="330" priority="55" operator="greaterThan">
      <formula>3.49</formula>
    </cfRule>
    <cfRule type="cellIs" dxfId="329" priority="56" operator="between">
      <formula>2</formula>
      <formula>3.49</formula>
    </cfRule>
    <cfRule type="cellIs" dxfId="328" priority="57" operator="lessThan">
      <formula>2</formula>
    </cfRule>
  </conditionalFormatting>
  <conditionalFormatting sqref="H19">
    <cfRule type="cellIs" dxfId="327" priority="52" operator="greaterThan">
      <formula>3.49</formula>
    </cfRule>
    <cfRule type="cellIs" dxfId="326" priority="53" operator="between">
      <formula>2</formula>
      <formula>3.49</formula>
    </cfRule>
    <cfRule type="cellIs" dxfId="325" priority="54" operator="lessThan">
      <formula>2</formula>
    </cfRule>
  </conditionalFormatting>
  <conditionalFormatting sqref="H20">
    <cfRule type="cellIs" dxfId="324" priority="49" operator="greaterThan">
      <formula>3.49</formula>
    </cfRule>
    <cfRule type="cellIs" dxfId="323" priority="50" operator="between">
      <formula>2</formula>
      <formula>3.49</formula>
    </cfRule>
    <cfRule type="cellIs" dxfId="322" priority="51" operator="lessThan">
      <formula>2</formula>
    </cfRule>
  </conditionalFormatting>
  <conditionalFormatting sqref="H21">
    <cfRule type="cellIs" dxfId="321" priority="46" operator="greaterThan">
      <formula>3.49</formula>
    </cfRule>
    <cfRule type="cellIs" dxfId="320" priority="47" operator="between">
      <formula>2</formula>
      <formula>3.49</formula>
    </cfRule>
    <cfRule type="cellIs" dxfId="319" priority="48" operator="lessThan">
      <formula>2</formula>
    </cfRule>
  </conditionalFormatting>
  <conditionalFormatting sqref="H22">
    <cfRule type="cellIs" dxfId="318" priority="43" operator="greaterThan">
      <formula>3.49</formula>
    </cfRule>
    <cfRule type="cellIs" dxfId="317" priority="44" operator="between">
      <formula>2</formula>
      <formula>3.49</formula>
    </cfRule>
    <cfRule type="cellIs" dxfId="316" priority="45" operator="lessThan">
      <formula>2</formula>
    </cfRule>
  </conditionalFormatting>
  <conditionalFormatting sqref="H23">
    <cfRule type="cellIs" dxfId="315" priority="40" operator="greaterThan">
      <formula>3.49</formula>
    </cfRule>
    <cfRule type="cellIs" dxfId="314" priority="41" operator="between">
      <formula>2</formula>
      <formula>3.49</formula>
    </cfRule>
    <cfRule type="cellIs" dxfId="313" priority="42" operator="lessThan">
      <formula>2</formula>
    </cfRule>
  </conditionalFormatting>
  <conditionalFormatting sqref="H24">
    <cfRule type="cellIs" dxfId="312" priority="37" operator="greaterThan">
      <formula>3.49</formula>
    </cfRule>
    <cfRule type="cellIs" dxfId="311" priority="38" operator="between">
      <formula>2</formula>
      <formula>3.49</formula>
    </cfRule>
    <cfRule type="cellIs" dxfId="310" priority="39" operator="lessThan">
      <formula>2</formula>
    </cfRule>
  </conditionalFormatting>
  <conditionalFormatting sqref="H25">
    <cfRule type="cellIs" dxfId="309" priority="34" operator="greaterThan">
      <formula>3.49</formula>
    </cfRule>
    <cfRule type="cellIs" dxfId="308" priority="35" operator="between">
      <formula>2</formula>
      <formula>3.49</formula>
    </cfRule>
    <cfRule type="cellIs" dxfId="307" priority="36" operator="lessThan">
      <formula>2</formula>
    </cfRule>
  </conditionalFormatting>
  <conditionalFormatting sqref="H26">
    <cfRule type="cellIs" dxfId="306" priority="31" operator="greaterThan">
      <formula>3.49</formula>
    </cfRule>
    <cfRule type="cellIs" dxfId="305" priority="32" operator="between">
      <formula>2</formula>
      <formula>3.49</formula>
    </cfRule>
    <cfRule type="cellIs" dxfId="304" priority="33" operator="lessThan">
      <formula>2</formula>
    </cfRule>
  </conditionalFormatting>
  <conditionalFormatting sqref="H27">
    <cfRule type="cellIs" dxfId="303" priority="28" operator="greaterThan">
      <formula>3.49</formula>
    </cfRule>
    <cfRule type="cellIs" dxfId="302" priority="29" operator="between">
      <formula>2</formula>
      <formula>3.49</formula>
    </cfRule>
    <cfRule type="cellIs" dxfId="301" priority="30" operator="lessThan">
      <formula>2</formula>
    </cfRule>
  </conditionalFormatting>
  <conditionalFormatting sqref="H28">
    <cfRule type="cellIs" dxfId="300" priority="25" operator="greaterThan">
      <formula>3.49</formula>
    </cfRule>
    <cfRule type="cellIs" dxfId="299" priority="26" operator="between">
      <formula>2</formula>
      <formula>3.49</formula>
    </cfRule>
    <cfRule type="cellIs" dxfId="298" priority="27" operator="lessThan">
      <formula>2</formula>
    </cfRule>
  </conditionalFormatting>
  <conditionalFormatting sqref="H29">
    <cfRule type="cellIs" dxfId="297" priority="22" operator="greaterThan">
      <formula>3.49</formula>
    </cfRule>
    <cfRule type="cellIs" dxfId="296" priority="23" operator="between">
      <formula>2</formula>
      <formula>3.49</formula>
    </cfRule>
    <cfRule type="cellIs" dxfId="295" priority="24" operator="lessThan">
      <formula>2</formula>
    </cfRule>
  </conditionalFormatting>
  <conditionalFormatting sqref="H34">
    <cfRule type="cellIs" dxfId="294" priority="19" operator="greaterThan">
      <formula>3.49</formula>
    </cfRule>
    <cfRule type="cellIs" dxfId="293" priority="20" operator="between">
      <formula>2</formula>
      <formula>3.49</formula>
    </cfRule>
    <cfRule type="cellIs" dxfId="292" priority="21" operator="lessThan">
      <formula>2</formula>
    </cfRule>
  </conditionalFormatting>
  <conditionalFormatting sqref="H30">
    <cfRule type="cellIs" dxfId="291" priority="16" operator="greaterThan">
      <formula>3.49</formula>
    </cfRule>
    <cfRule type="cellIs" dxfId="290" priority="17" operator="between">
      <formula>2</formula>
      <formula>3.49</formula>
    </cfRule>
    <cfRule type="cellIs" dxfId="289" priority="18" operator="lessThan">
      <formula>2</formula>
    </cfRule>
  </conditionalFormatting>
  <conditionalFormatting sqref="H31">
    <cfRule type="cellIs" dxfId="288" priority="13" operator="greaterThan">
      <formula>3.49</formula>
    </cfRule>
    <cfRule type="cellIs" dxfId="287" priority="14" operator="between">
      <formula>2</formula>
      <formula>3.49</formula>
    </cfRule>
    <cfRule type="cellIs" dxfId="286" priority="15" operator="lessThan">
      <formula>2</formula>
    </cfRule>
  </conditionalFormatting>
  <conditionalFormatting sqref="H32">
    <cfRule type="cellIs" dxfId="285" priority="10" operator="greaterThan">
      <formula>3.49</formula>
    </cfRule>
    <cfRule type="cellIs" dxfId="284" priority="11" operator="between">
      <formula>2</formula>
      <formula>3.49</formula>
    </cfRule>
    <cfRule type="cellIs" dxfId="283" priority="12" operator="lessThan">
      <formula>2</formula>
    </cfRule>
  </conditionalFormatting>
  <conditionalFormatting sqref="H33">
    <cfRule type="cellIs" dxfId="282" priority="7" operator="greaterThan">
      <formula>3.49</formula>
    </cfRule>
    <cfRule type="cellIs" dxfId="281" priority="8" operator="between">
      <formula>2</formula>
      <formula>3.49</formula>
    </cfRule>
    <cfRule type="cellIs" dxfId="280" priority="9" operator="lessThan">
      <formula>2</formula>
    </cfRule>
  </conditionalFormatting>
  <conditionalFormatting sqref="H35">
    <cfRule type="cellIs" dxfId="279" priority="4" operator="greaterThan">
      <formula>3.49</formula>
    </cfRule>
    <cfRule type="cellIs" dxfId="278" priority="5" operator="between">
      <formula>2</formula>
      <formula>3.49</formula>
    </cfRule>
    <cfRule type="cellIs" dxfId="277" priority="6" operator="lessThan">
      <formula>2</formula>
    </cfRule>
  </conditionalFormatting>
  <conditionalFormatting sqref="H36">
    <cfRule type="cellIs" dxfId="276" priority="1" operator="greaterThan">
      <formula>3.49</formula>
    </cfRule>
    <cfRule type="cellIs" dxfId="275" priority="2" operator="between">
      <formula>2</formula>
      <formula>3.49</formula>
    </cfRule>
    <cfRule type="cellIs" dxfId="274" priority="3" operator="lessThan">
      <formula>2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rightToLeft="1" topLeftCell="A99" workbookViewId="0">
      <selection activeCell="B128" sqref="B128"/>
    </sheetView>
  </sheetViews>
  <sheetFormatPr defaultRowHeight="14.4" x14ac:dyDescent="0.3"/>
  <cols>
    <col min="1" max="1" width="35" customWidth="1"/>
    <col min="2" max="2" width="45.44140625" customWidth="1"/>
    <col min="3" max="3" width="48.109375" bestFit="1" customWidth="1"/>
    <col min="4" max="4" width="54.5546875" bestFit="1" customWidth="1"/>
    <col min="5" max="5" width="28.44140625" customWidth="1"/>
  </cols>
  <sheetData>
    <row r="1" spans="1:11" x14ac:dyDescent="0.3">
      <c r="A1" t="s">
        <v>104</v>
      </c>
    </row>
    <row r="2" spans="1:11" x14ac:dyDescent="0.3">
      <c r="A2" t="s">
        <v>98</v>
      </c>
      <c r="B2" t="s">
        <v>109</v>
      </c>
      <c r="C2" t="s">
        <v>146</v>
      </c>
      <c r="D2" t="s">
        <v>152</v>
      </c>
      <c r="F2" s="101" t="s">
        <v>322</v>
      </c>
    </row>
    <row r="3" spans="1:11" x14ac:dyDescent="0.3">
      <c r="A3" t="s">
        <v>99</v>
      </c>
      <c r="B3" t="s">
        <v>135</v>
      </c>
      <c r="C3" s="99" t="s">
        <v>150</v>
      </c>
      <c r="D3" s="100" t="s">
        <v>151</v>
      </c>
      <c r="F3" s="101" t="s">
        <v>407</v>
      </c>
    </row>
    <row r="4" spans="1:11" x14ac:dyDescent="0.3">
      <c r="A4" t="s">
        <v>110</v>
      </c>
      <c r="B4" t="s">
        <v>136</v>
      </c>
      <c r="C4" s="99" t="s">
        <v>138</v>
      </c>
      <c r="D4" s="100" t="s">
        <v>147</v>
      </c>
      <c r="F4" s="101" t="s">
        <v>317</v>
      </c>
    </row>
    <row r="5" spans="1:11" x14ac:dyDescent="0.3">
      <c r="A5" t="s">
        <v>112</v>
      </c>
      <c r="B5" t="s">
        <v>137</v>
      </c>
      <c r="C5" s="99" t="s">
        <v>139</v>
      </c>
      <c r="D5" s="100" t="s">
        <v>148</v>
      </c>
      <c r="F5" s="101" t="s">
        <v>318</v>
      </c>
    </row>
    <row r="6" spans="1:11" x14ac:dyDescent="0.3">
      <c r="A6" t="s">
        <v>103</v>
      </c>
      <c r="B6" s="101" t="s">
        <v>307</v>
      </c>
      <c r="C6" s="99" t="s">
        <v>140</v>
      </c>
      <c r="D6" s="100" t="s">
        <v>149</v>
      </c>
      <c r="F6" s="101" t="s">
        <v>319</v>
      </c>
    </row>
    <row r="7" spans="1:11" x14ac:dyDescent="0.3">
      <c r="A7" t="s">
        <v>87</v>
      </c>
      <c r="B7" s="101" t="s">
        <v>308</v>
      </c>
      <c r="C7" s="99" t="s">
        <v>141</v>
      </c>
      <c r="D7" s="101" t="s">
        <v>155</v>
      </c>
      <c r="F7" s="101" t="s">
        <v>320</v>
      </c>
    </row>
    <row r="8" spans="1:11" x14ac:dyDescent="0.3">
      <c r="A8" t="s">
        <v>25</v>
      </c>
      <c r="B8" s="101" t="s">
        <v>309</v>
      </c>
      <c r="C8" s="99" t="s">
        <v>142</v>
      </c>
      <c r="D8" s="101" t="s">
        <v>153</v>
      </c>
      <c r="F8" s="101" t="s">
        <v>159</v>
      </c>
    </row>
    <row r="9" spans="1:11" x14ac:dyDescent="0.3">
      <c r="A9" t="s">
        <v>94</v>
      </c>
      <c r="B9" s="101" t="s">
        <v>310</v>
      </c>
      <c r="C9" s="99" t="s">
        <v>143</v>
      </c>
      <c r="D9" s="101" t="s">
        <v>154</v>
      </c>
      <c r="F9" s="101" t="s">
        <v>323</v>
      </c>
    </row>
    <row r="10" spans="1:11" x14ac:dyDescent="0.3">
      <c r="A10" t="s">
        <v>92</v>
      </c>
      <c r="B10" s="101" t="s">
        <v>311</v>
      </c>
      <c r="C10" s="99" t="s">
        <v>144</v>
      </c>
      <c r="D10" s="101" t="s">
        <v>406</v>
      </c>
      <c r="F10" s="101" t="s">
        <v>324</v>
      </c>
    </row>
    <row r="11" spans="1:11" x14ac:dyDescent="0.3">
      <c r="A11" t="s">
        <v>34</v>
      </c>
      <c r="B11" s="101" t="s">
        <v>312</v>
      </c>
      <c r="C11" s="99" t="s">
        <v>145</v>
      </c>
      <c r="D11" s="101" t="s">
        <v>405</v>
      </c>
      <c r="F11" s="101" t="s">
        <v>325</v>
      </c>
    </row>
    <row r="12" spans="1:11" x14ac:dyDescent="0.3">
      <c r="A12" t="s">
        <v>108</v>
      </c>
      <c r="B12" s="101" t="s">
        <v>313</v>
      </c>
      <c r="F12" s="101" t="s">
        <v>326</v>
      </c>
    </row>
    <row r="13" spans="1:11" x14ac:dyDescent="0.3">
      <c r="A13" t="s">
        <v>61</v>
      </c>
      <c r="B13" s="101" t="s">
        <v>314</v>
      </c>
      <c r="F13" s="99" t="s">
        <v>158</v>
      </c>
    </row>
    <row r="14" spans="1:11" x14ac:dyDescent="0.3">
      <c r="A14" t="s">
        <v>102</v>
      </c>
      <c r="B14" s="101" t="s">
        <v>315</v>
      </c>
      <c r="F14" s="101" t="s">
        <v>327</v>
      </c>
    </row>
    <row r="15" spans="1:11" x14ac:dyDescent="0.3">
      <c r="A15" t="s">
        <v>111</v>
      </c>
      <c r="B15" s="101" t="s">
        <v>316</v>
      </c>
      <c r="D15" t="s">
        <v>160</v>
      </c>
      <c r="F15" s="101" t="s">
        <v>284</v>
      </c>
    </row>
    <row r="16" spans="1:11" x14ac:dyDescent="0.3">
      <c r="A16" t="s">
        <v>89</v>
      </c>
      <c r="B16" s="101" t="s">
        <v>317</v>
      </c>
      <c r="K16" t="s">
        <v>161</v>
      </c>
    </row>
    <row r="17" spans="1:16" x14ac:dyDescent="0.3">
      <c r="A17" t="s">
        <v>96</v>
      </c>
      <c r="B17" s="101" t="s">
        <v>318</v>
      </c>
      <c r="F17" s="101"/>
      <c r="K17" t="s">
        <v>408</v>
      </c>
    </row>
    <row r="18" spans="1:16" x14ac:dyDescent="0.3">
      <c r="A18" t="s">
        <v>116</v>
      </c>
      <c r="B18" s="101" t="s">
        <v>319</v>
      </c>
      <c r="F18" s="101"/>
      <c r="K18" t="s">
        <v>409</v>
      </c>
    </row>
    <row r="19" spans="1:16" x14ac:dyDescent="0.3">
      <c r="A19" t="s">
        <v>97</v>
      </c>
      <c r="B19" s="101" t="s">
        <v>320</v>
      </c>
      <c r="F19" s="101"/>
      <c r="K19" t="s">
        <v>410</v>
      </c>
    </row>
    <row r="20" spans="1:16" x14ac:dyDescent="0.3">
      <c r="A20" t="s">
        <v>101</v>
      </c>
      <c r="C20" t="s">
        <v>196</v>
      </c>
      <c r="F20" s="101"/>
      <c r="K20" t="s">
        <v>411</v>
      </c>
    </row>
    <row r="21" spans="1:16" x14ac:dyDescent="0.3">
      <c r="A21" t="s">
        <v>107</v>
      </c>
      <c r="C21" s="99" t="s">
        <v>197</v>
      </c>
      <c r="K21" t="s">
        <v>412</v>
      </c>
    </row>
    <row r="22" spans="1:16" x14ac:dyDescent="0.3">
      <c r="A22" t="s">
        <v>90</v>
      </c>
      <c r="C22" s="99" t="s">
        <v>192</v>
      </c>
      <c r="K22" t="s">
        <v>413</v>
      </c>
    </row>
    <row r="23" spans="1:16" x14ac:dyDescent="0.3">
      <c r="A23" t="s">
        <v>105</v>
      </c>
      <c r="C23" s="99" t="s">
        <v>193</v>
      </c>
      <c r="K23" t="s">
        <v>414</v>
      </c>
    </row>
    <row r="24" spans="1:16" x14ac:dyDescent="0.3">
      <c r="A24" t="s">
        <v>134</v>
      </c>
      <c r="C24" s="99" t="s">
        <v>194</v>
      </c>
      <c r="F24" s="101"/>
      <c r="K24" s="101" t="s">
        <v>415</v>
      </c>
    </row>
    <row r="25" spans="1:16" x14ac:dyDescent="0.3">
      <c r="B25" t="s">
        <v>172</v>
      </c>
      <c r="C25" s="99" t="s">
        <v>195</v>
      </c>
      <c r="D25" t="s">
        <v>191</v>
      </c>
      <c r="F25" s="101"/>
      <c r="K25" s="101" t="s">
        <v>416</v>
      </c>
    </row>
    <row r="26" spans="1:16" x14ac:dyDescent="0.3">
      <c r="B26" s="101" t="s">
        <v>177</v>
      </c>
      <c r="C26" s="99" t="s">
        <v>438</v>
      </c>
      <c r="D26" s="101" t="s">
        <v>328</v>
      </c>
      <c r="E26" s="101"/>
      <c r="F26" s="101"/>
      <c r="K26" s="101" t="s">
        <v>417</v>
      </c>
    </row>
    <row r="27" spans="1:16" x14ac:dyDescent="0.3">
      <c r="B27" s="101" t="s">
        <v>173</v>
      </c>
      <c r="C27" s="99" t="s">
        <v>439</v>
      </c>
      <c r="D27" s="101" t="s">
        <v>186</v>
      </c>
      <c r="E27" s="101"/>
      <c r="F27" s="101"/>
      <c r="K27" s="101" t="s">
        <v>418</v>
      </c>
    </row>
    <row r="28" spans="1:16" x14ac:dyDescent="0.3">
      <c r="B28" s="101" t="s">
        <v>174</v>
      </c>
      <c r="C28" s="99" t="s">
        <v>440</v>
      </c>
      <c r="D28" s="101" t="s">
        <v>187</v>
      </c>
      <c r="E28" s="101"/>
      <c r="K28" s="101" t="s">
        <v>419</v>
      </c>
    </row>
    <row r="29" spans="1:16" x14ac:dyDescent="0.3">
      <c r="B29" s="101" t="s">
        <v>175</v>
      </c>
      <c r="C29" s="99" t="s">
        <v>441</v>
      </c>
      <c r="D29" s="101" t="s">
        <v>188</v>
      </c>
      <c r="E29" s="101"/>
      <c r="K29" s="101" t="s">
        <v>420</v>
      </c>
      <c r="P29" t="s">
        <v>178</v>
      </c>
    </row>
    <row r="30" spans="1:16" x14ac:dyDescent="0.3">
      <c r="B30" t="s">
        <v>176</v>
      </c>
      <c r="C30" s="99" t="s">
        <v>442</v>
      </c>
      <c r="D30" s="101" t="s">
        <v>189</v>
      </c>
      <c r="E30" s="101" t="s">
        <v>385</v>
      </c>
      <c r="K30" s="101" t="s">
        <v>421</v>
      </c>
      <c r="P30" s="101" t="s">
        <v>179</v>
      </c>
    </row>
    <row r="31" spans="1:16" x14ac:dyDescent="0.3">
      <c r="C31" s="99" t="s">
        <v>443</v>
      </c>
      <c r="D31" s="101" t="s">
        <v>190</v>
      </c>
      <c r="E31" s="101" t="s">
        <v>386</v>
      </c>
      <c r="K31" s="101" t="s">
        <v>162</v>
      </c>
      <c r="P31" s="101" t="s">
        <v>180</v>
      </c>
    </row>
    <row r="32" spans="1:16" x14ac:dyDescent="0.3">
      <c r="E32" t="s">
        <v>387</v>
      </c>
      <c r="K32" s="101" t="s">
        <v>171</v>
      </c>
      <c r="P32" s="101" t="s">
        <v>181</v>
      </c>
    </row>
    <row r="33" spans="1:16" x14ac:dyDescent="0.3">
      <c r="A33" t="s">
        <v>198</v>
      </c>
      <c r="E33" s="101" t="s">
        <v>388</v>
      </c>
      <c r="K33" s="101" t="s">
        <v>163</v>
      </c>
      <c r="P33" s="99" t="s">
        <v>185</v>
      </c>
    </row>
    <row r="34" spans="1:16" x14ac:dyDescent="0.3">
      <c r="A34" s="101" t="s">
        <v>100</v>
      </c>
      <c r="C34" s="99" t="s">
        <v>204</v>
      </c>
      <c r="D34" s="101" t="s">
        <v>205</v>
      </c>
      <c r="E34" s="101" t="s">
        <v>389</v>
      </c>
      <c r="K34" s="101" t="s">
        <v>164</v>
      </c>
      <c r="P34" s="99" t="s">
        <v>182</v>
      </c>
    </row>
    <row r="35" spans="1:16" ht="28.8" x14ac:dyDescent="0.3">
      <c r="A35" s="101" t="s">
        <v>199</v>
      </c>
      <c r="C35" s="99" t="s">
        <v>200</v>
      </c>
      <c r="D35" s="102" t="s">
        <v>206</v>
      </c>
      <c r="E35" s="101" t="s">
        <v>390</v>
      </c>
      <c r="G35" s="101" t="s">
        <v>168</v>
      </c>
      <c r="K35" s="101" t="s">
        <v>165</v>
      </c>
      <c r="P35" s="99" t="s">
        <v>183</v>
      </c>
    </row>
    <row r="36" spans="1:16" x14ac:dyDescent="0.3">
      <c r="C36" s="99" t="s">
        <v>201</v>
      </c>
      <c r="D36" s="101" t="s">
        <v>207</v>
      </c>
      <c r="E36" s="101" t="s">
        <v>391</v>
      </c>
      <c r="G36" s="101" t="s">
        <v>169</v>
      </c>
      <c r="K36" s="101" t="s">
        <v>166</v>
      </c>
      <c r="P36" s="99" t="s">
        <v>184</v>
      </c>
    </row>
    <row r="37" spans="1:16" x14ac:dyDescent="0.3">
      <c r="C37" s="99" t="s">
        <v>202</v>
      </c>
      <c r="D37" s="101" t="s">
        <v>208</v>
      </c>
      <c r="E37" s="101"/>
      <c r="G37" s="101" t="s">
        <v>170</v>
      </c>
      <c r="K37" s="101" t="s">
        <v>167</v>
      </c>
      <c r="P37" s="99" t="s">
        <v>434</v>
      </c>
    </row>
    <row r="38" spans="1:16" x14ac:dyDescent="0.3">
      <c r="C38" s="99" t="s">
        <v>203</v>
      </c>
      <c r="K38" s="101" t="s">
        <v>426</v>
      </c>
      <c r="P38" s="99" t="s">
        <v>435</v>
      </c>
    </row>
    <row r="39" spans="1:16" x14ac:dyDescent="0.3">
      <c r="C39" s="99" t="s">
        <v>392</v>
      </c>
      <c r="K39" s="101" t="s">
        <v>422</v>
      </c>
      <c r="P39" s="99" t="s">
        <v>436</v>
      </c>
    </row>
    <row r="40" spans="1:16" x14ac:dyDescent="0.3">
      <c r="C40" s="99" t="s">
        <v>393</v>
      </c>
      <c r="K40" s="101" t="s">
        <v>423</v>
      </c>
      <c r="P40" s="99" t="s">
        <v>427</v>
      </c>
    </row>
    <row r="41" spans="1:16" x14ac:dyDescent="0.3">
      <c r="C41" s="99" t="s">
        <v>394</v>
      </c>
      <c r="K41" s="101" t="s">
        <v>424</v>
      </c>
      <c r="P41" s="99" t="s">
        <v>428</v>
      </c>
    </row>
    <row r="42" spans="1:16" x14ac:dyDescent="0.3">
      <c r="K42" s="101" t="s">
        <v>425</v>
      </c>
      <c r="P42" s="99" t="s">
        <v>429</v>
      </c>
    </row>
    <row r="43" spans="1:16" x14ac:dyDescent="0.3">
      <c r="A43" t="s">
        <v>209</v>
      </c>
      <c r="B43" s="99" t="s">
        <v>214</v>
      </c>
      <c r="P43" s="99" t="s">
        <v>430</v>
      </c>
    </row>
    <row r="44" spans="1:16" x14ac:dyDescent="0.3">
      <c r="A44" s="101" t="s">
        <v>211</v>
      </c>
      <c r="B44" s="99" t="s">
        <v>220</v>
      </c>
      <c r="C44" s="99" t="s">
        <v>223</v>
      </c>
      <c r="D44" s="99" t="s">
        <v>224</v>
      </c>
      <c r="P44" s="99" t="s">
        <v>431</v>
      </c>
    </row>
    <row r="45" spans="1:16" x14ac:dyDescent="0.3">
      <c r="A45" s="101" t="s">
        <v>210</v>
      </c>
      <c r="B45" s="99" t="s">
        <v>215</v>
      </c>
      <c r="C45" t="s">
        <v>330</v>
      </c>
      <c r="D45" s="101" t="s">
        <v>225</v>
      </c>
      <c r="E45" s="101"/>
      <c r="P45" s="99" t="s">
        <v>432</v>
      </c>
    </row>
    <row r="46" spans="1:16" x14ac:dyDescent="0.3">
      <c r="A46" s="101" t="s">
        <v>329</v>
      </c>
      <c r="B46" s="99" t="s">
        <v>216</v>
      </c>
      <c r="C46" s="99" t="s">
        <v>221</v>
      </c>
      <c r="D46" s="101" t="s">
        <v>226</v>
      </c>
      <c r="E46" s="101"/>
      <c r="P46" s="99" t="s">
        <v>433</v>
      </c>
    </row>
    <row r="47" spans="1:16" x14ac:dyDescent="0.3">
      <c r="A47" s="101" t="s">
        <v>212</v>
      </c>
      <c r="B47" s="99" t="s">
        <v>217</v>
      </c>
      <c r="C47" s="99" t="s">
        <v>222</v>
      </c>
      <c r="D47" s="101" t="s">
        <v>227</v>
      </c>
      <c r="E47" s="101" t="s">
        <v>331</v>
      </c>
    </row>
    <row r="48" spans="1:16" x14ac:dyDescent="0.3">
      <c r="A48" s="101" t="s">
        <v>213</v>
      </c>
      <c r="B48" s="99" t="s">
        <v>218</v>
      </c>
      <c r="C48" s="99"/>
      <c r="D48" s="101" t="s">
        <v>228</v>
      </c>
      <c r="E48" s="101" t="s">
        <v>332</v>
      </c>
      <c r="G48" t="s">
        <v>333</v>
      </c>
    </row>
    <row r="49" spans="1:5" x14ac:dyDescent="0.3">
      <c r="B49" s="99" t="s">
        <v>219</v>
      </c>
      <c r="C49" s="99"/>
      <c r="D49" s="101" t="s">
        <v>229</v>
      </c>
      <c r="E49" s="101" t="s">
        <v>239</v>
      </c>
    </row>
    <row r="50" spans="1:5" x14ac:dyDescent="0.3">
      <c r="C50" t="s">
        <v>230</v>
      </c>
      <c r="D50" s="101" t="s">
        <v>238</v>
      </c>
      <c r="E50" s="101" t="s">
        <v>240</v>
      </c>
    </row>
    <row r="51" spans="1:5" x14ac:dyDescent="0.3">
      <c r="C51" s="101" t="s">
        <v>233</v>
      </c>
      <c r="D51" s="101" t="s">
        <v>239</v>
      </c>
      <c r="E51" s="101" t="s">
        <v>334</v>
      </c>
    </row>
    <row r="52" spans="1:5" x14ac:dyDescent="0.3">
      <c r="C52" s="101" t="s">
        <v>231</v>
      </c>
      <c r="D52" s="101" t="s">
        <v>240</v>
      </c>
      <c r="E52" s="101" t="s">
        <v>242</v>
      </c>
    </row>
    <row r="53" spans="1:5" x14ac:dyDescent="0.3">
      <c r="C53" s="101" t="s">
        <v>232</v>
      </c>
      <c r="D53" s="101" t="s">
        <v>241</v>
      </c>
      <c r="E53" s="101" t="s">
        <v>243</v>
      </c>
    </row>
    <row r="54" spans="1:5" x14ac:dyDescent="0.3">
      <c r="C54" s="99" t="s">
        <v>444</v>
      </c>
      <c r="D54" s="101" t="s">
        <v>242</v>
      </c>
      <c r="E54" s="101"/>
    </row>
    <row r="55" spans="1:5" x14ac:dyDescent="0.3">
      <c r="C55" s="101" t="s">
        <v>234</v>
      </c>
      <c r="D55" s="101" t="s">
        <v>243</v>
      </c>
      <c r="E55" s="101"/>
    </row>
    <row r="56" spans="1:5" x14ac:dyDescent="0.3">
      <c r="C56" s="101" t="s">
        <v>235</v>
      </c>
      <c r="D56" s="99"/>
    </row>
    <row r="57" spans="1:5" x14ac:dyDescent="0.3">
      <c r="C57" s="101" t="s">
        <v>236</v>
      </c>
      <c r="D57" s="99"/>
    </row>
    <row r="58" spans="1:5" x14ac:dyDescent="0.3">
      <c r="C58" s="101" t="s">
        <v>237</v>
      </c>
      <c r="D58" s="99"/>
    </row>
    <row r="59" spans="1:5" x14ac:dyDescent="0.3">
      <c r="A59" t="s">
        <v>244</v>
      </c>
    </row>
    <row r="60" spans="1:5" x14ac:dyDescent="0.3">
      <c r="A60" s="101" t="s">
        <v>245</v>
      </c>
    </row>
    <row r="61" spans="1:5" x14ac:dyDescent="0.3">
      <c r="A61" s="101" t="s">
        <v>246</v>
      </c>
      <c r="C61" s="101" t="s">
        <v>253</v>
      </c>
      <c r="D61" t="s">
        <v>262</v>
      </c>
    </row>
    <row r="62" spans="1:5" x14ac:dyDescent="0.3">
      <c r="A62" s="101" t="s">
        <v>445</v>
      </c>
      <c r="C62" s="101" t="s">
        <v>254</v>
      </c>
      <c r="D62" s="101" t="s">
        <v>446</v>
      </c>
    </row>
    <row r="63" spans="1:5" x14ac:dyDescent="0.3">
      <c r="A63" s="101" t="s">
        <v>247</v>
      </c>
      <c r="C63" s="101" t="s">
        <v>255</v>
      </c>
      <c r="D63" s="101" t="s">
        <v>263</v>
      </c>
    </row>
    <row r="64" spans="1:5" x14ac:dyDescent="0.3">
      <c r="A64" s="101" t="s">
        <v>248</v>
      </c>
      <c r="C64" s="101" t="s">
        <v>256</v>
      </c>
      <c r="D64" s="101" t="s">
        <v>93</v>
      </c>
    </row>
    <row r="65" spans="1:4" x14ac:dyDescent="0.3">
      <c r="A65" s="101" t="s">
        <v>249</v>
      </c>
      <c r="B65" s="101"/>
      <c r="C65" s="101" t="s">
        <v>257</v>
      </c>
      <c r="D65" s="101" t="s">
        <v>264</v>
      </c>
    </row>
    <row r="66" spans="1:4" x14ac:dyDescent="0.3">
      <c r="A66" s="101" t="s">
        <v>250</v>
      </c>
      <c r="B66" s="101"/>
      <c r="C66" s="101" t="s">
        <v>261</v>
      </c>
      <c r="D66" s="101" t="s">
        <v>265</v>
      </c>
    </row>
    <row r="67" spans="1:4" x14ac:dyDescent="0.3">
      <c r="A67" s="101" t="s">
        <v>251</v>
      </c>
      <c r="B67" s="101"/>
      <c r="C67" s="101" t="s">
        <v>258</v>
      </c>
    </row>
    <row r="68" spans="1:4" x14ac:dyDescent="0.3">
      <c r="A68" s="101" t="s">
        <v>252</v>
      </c>
      <c r="B68" s="101"/>
      <c r="C68" s="101" t="s">
        <v>259</v>
      </c>
    </row>
    <row r="69" spans="1:4" x14ac:dyDescent="0.3">
      <c r="C69" s="101" t="s">
        <v>260</v>
      </c>
    </row>
    <row r="70" spans="1:4" x14ac:dyDescent="0.3">
      <c r="D70" t="s">
        <v>157</v>
      </c>
    </row>
    <row r="71" spans="1:4" x14ac:dyDescent="0.3">
      <c r="B71" t="s">
        <v>133</v>
      </c>
      <c r="D71" s="101" t="s">
        <v>156</v>
      </c>
    </row>
    <row r="72" spans="1:4" x14ac:dyDescent="0.3">
      <c r="B72" s="101" t="s">
        <v>268</v>
      </c>
      <c r="C72" s="101"/>
      <c r="D72" s="101" t="s">
        <v>88</v>
      </c>
    </row>
    <row r="73" spans="1:4" x14ac:dyDescent="0.3">
      <c r="B73" s="101" t="s">
        <v>266</v>
      </c>
      <c r="C73" s="101"/>
      <c r="D73" s="101" t="s">
        <v>321</v>
      </c>
    </row>
    <row r="74" spans="1:4" x14ac:dyDescent="0.3">
      <c r="B74" s="101" t="s">
        <v>267</v>
      </c>
      <c r="C74" s="101"/>
      <c r="D74" s="101" t="s">
        <v>399</v>
      </c>
    </row>
    <row r="75" spans="1:4" x14ac:dyDescent="0.3">
      <c r="B75" s="101" t="s">
        <v>447</v>
      </c>
      <c r="C75" s="101"/>
      <c r="D75" s="101" t="s">
        <v>400</v>
      </c>
    </row>
    <row r="76" spans="1:4" x14ac:dyDescent="0.3">
      <c r="B76" s="101" t="s">
        <v>269</v>
      </c>
      <c r="C76" s="101"/>
      <c r="D76" s="101" t="s">
        <v>401</v>
      </c>
    </row>
    <row r="77" spans="1:4" x14ac:dyDescent="0.3">
      <c r="B77" s="101" t="s">
        <v>270</v>
      </c>
      <c r="C77" s="101"/>
      <c r="D77" s="101" t="s">
        <v>402</v>
      </c>
    </row>
    <row r="78" spans="1:4" x14ac:dyDescent="0.3">
      <c r="B78" s="101" t="s">
        <v>466</v>
      </c>
      <c r="C78" s="101"/>
      <c r="D78" s="101" t="s">
        <v>403</v>
      </c>
    </row>
    <row r="79" spans="1:4" x14ac:dyDescent="0.3">
      <c r="B79" s="101" t="s">
        <v>283</v>
      </c>
      <c r="C79" s="101"/>
      <c r="D79" s="101" t="s">
        <v>404</v>
      </c>
    </row>
    <row r="80" spans="1:4" x14ac:dyDescent="0.3">
      <c r="B80" s="101" t="s">
        <v>282</v>
      </c>
      <c r="C80" s="101"/>
    </row>
    <row r="81" spans="2:4" x14ac:dyDescent="0.3">
      <c r="B81" s="101" t="s">
        <v>281</v>
      </c>
      <c r="C81" s="101"/>
    </row>
    <row r="82" spans="2:4" x14ac:dyDescent="0.3">
      <c r="B82" s="101" t="s">
        <v>280</v>
      </c>
      <c r="C82" s="101" t="s">
        <v>290</v>
      </c>
      <c r="D82" t="s">
        <v>356</v>
      </c>
    </row>
    <row r="83" spans="2:4" x14ac:dyDescent="0.3">
      <c r="B83" s="101" t="s">
        <v>279</v>
      </c>
      <c r="C83" s="101" t="s">
        <v>286</v>
      </c>
      <c r="D83" t="s">
        <v>357</v>
      </c>
    </row>
    <row r="84" spans="2:4" x14ac:dyDescent="0.3">
      <c r="B84" s="101" t="s">
        <v>278</v>
      </c>
      <c r="C84" s="101" t="s">
        <v>287</v>
      </c>
      <c r="D84" t="s">
        <v>358</v>
      </c>
    </row>
    <row r="85" spans="2:4" x14ac:dyDescent="0.3">
      <c r="B85" s="101" t="s">
        <v>277</v>
      </c>
      <c r="C85" s="101" t="s">
        <v>288</v>
      </c>
      <c r="D85" t="s">
        <v>359</v>
      </c>
    </row>
    <row r="86" spans="2:4" x14ac:dyDescent="0.3">
      <c r="B86" s="101" t="s">
        <v>276</v>
      </c>
      <c r="C86" s="101" t="s">
        <v>289</v>
      </c>
      <c r="D86" t="s">
        <v>360</v>
      </c>
    </row>
    <row r="87" spans="2:4" x14ac:dyDescent="0.3">
      <c r="B87" s="101" t="s">
        <v>275</v>
      </c>
      <c r="C87" s="101" t="s">
        <v>291</v>
      </c>
      <c r="D87" t="s">
        <v>361</v>
      </c>
    </row>
    <row r="88" spans="2:4" x14ac:dyDescent="0.3">
      <c r="B88" s="101" t="s">
        <v>274</v>
      </c>
      <c r="C88" s="101" t="s">
        <v>292</v>
      </c>
      <c r="D88" t="s">
        <v>362</v>
      </c>
    </row>
    <row r="89" spans="2:4" x14ac:dyDescent="0.3">
      <c r="B89" s="101" t="s">
        <v>273</v>
      </c>
      <c r="C89" s="101" t="s">
        <v>293</v>
      </c>
      <c r="D89" t="s">
        <v>363</v>
      </c>
    </row>
    <row r="90" spans="2:4" x14ac:dyDescent="0.3">
      <c r="B90" s="101" t="s">
        <v>272</v>
      </c>
      <c r="C90" s="101" t="s">
        <v>294</v>
      </c>
      <c r="D90" t="s">
        <v>364</v>
      </c>
    </row>
    <row r="91" spans="2:4" x14ac:dyDescent="0.3">
      <c r="B91" s="101" t="s">
        <v>271</v>
      </c>
      <c r="C91" s="101" t="s">
        <v>296</v>
      </c>
      <c r="D91" t="s">
        <v>365</v>
      </c>
    </row>
    <row r="92" spans="2:4" x14ac:dyDescent="0.3">
      <c r="B92" s="101" t="s">
        <v>285</v>
      </c>
      <c r="C92" s="101" t="s">
        <v>295</v>
      </c>
    </row>
    <row r="93" spans="2:4" x14ac:dyDescent="0.3">
      <c r="B93" s="101" t="s">
        <v>284</v>
      </c>
      <c r="C93" s="101" t="s">
        <v>297</v>
      </c>
      <c r="D93" s="101"/>
    </row>
    <row r="94" spans="2:4" x14ac:dyDescent="0.3">
      <c r="B94" s="101" t="s">
        <v>346</v>
      </c>
      <c r="C94" s="101" t="s">
        <v>298</v>
      </c>
      <c r="D94" s="101" t="s">
        <v>366</v>
      </c>
    </row>
    <row r="95" spans="2:4" x14ac:dyDescent="0.3">
      <c r="B95" s="101" t="s">
        <v>347</v>
      </c>
      <c r="C95" s="101" t="s">
        <v>299</v>
      </c>
      <c r="D95" s="101" t="s">
        <v>367</v>
      </c>
    </row>
    <row r="96" spans="2:4" x14ac:dyDescent="0.3">
      <c r="B96" s="101" t="s">
        <v>348</v>
      </c>
      <c r="C96" s="101" t="s">
        <v>300</v>
      </c>
      <c r="D96" s="101" t="s">
        <v>368</v>
      </c>
    </row>
    <row r="97" spans="1:4" x14ac:dyDescent="0.3">
      <c r="B97" s="101" t="s">
        <v>349</v>
      </c>
      <c r="C97" s="99" t="s">
        <v>448</v>
      </c>
      <c r="D97" s="99" t="s">
        <v>369</v>
      </c>
    </row>
    <row r="98" spans="1:4" x14ac:dyDescent="0.3">
      <c r="B98" s="101" t="s">
        <v>350</v>
      </c>
      <c r="C98" s="101" t="s">
        <v>301</v>
      </c>
      <c r="D98" s="99" t="s">
        <v>370</v>
      </c>
    </row>
    <row r="99" spans="1:4" x14ac:dyDescent="0.3">
      <c r="B99" s="101" t="s">
        <v>351</v>
      </c>
      <c r="C99" s="101" t="s">
        <v>302</v>
      </c>
      <c r="D99" s="99"/>
    </row>
    <row r="100" spans="1:4" x14ac:dyDescent="0.3">
      <c r="B100" s="101" t="s">
        <v>352</v>
      </c>
      <c r="C100" s="101" t="s">
        <v>303</v>
      </c>
      <c r="D100" s="99"/>
    </row>
    <row r="101" spans="1:4" x14ac:dyDescent="0.3">
      <c r="B101" s="101" t="s">
        <v>353</v>
      </c>
      <c r="C101" s="101" t="s">
        <v>304</v>
      </c>
      <c r="D101" s="99"/>
    </row>
    <row r="102" spans="1:4" x14ac:dyDescent="0.3">
      <c r="B102" s="101" t="s">
        <v>354</v>
      </c>
      <c r="C102" s="101" t="s">
        <v>305</v>
      </c>
      <c r="D102" s="99"/>
    </row>
    <row r="103" spans="1:4" x14ac:dyDescent="0.3">
      <c r="B103" s="101" t="s">
        <v>355</v>
      </c>
      <c r="C103" s="101" t="s">
        <v>449</v>
      </c>
    </row>
    <row r="104" spans="1:4" x14ac:dyDescent="0.3">
      <c r="B104" s="101" t="s">
        <v>450</v>
      </c>
      <c r="C104" s="101" t="s">
        <v>306</v>
      </c>
    </row>
    <row r="105" spans="1:4" x14ac:dyDescent="0.3">
      <c r="B105" s="101" t="s">
        <v>451</v>
      </c>
    </row>
    <row r="106" spans="1:4" x14ac:dyDescent="0.3">
      <c r="A106" t="s">
        <v>335</v>
      </c>
      <c r="B106" s="101" t="s">
        <v>452</v>
      </c>
    </row>
    <row r="107" spans="1:4" x14ac:dyDescent="0.3">
      <c r="A107" t="s">
        <v>336</v>
      </c>
      <c r="B107" s="101" t="s">
        <v>453</v>
      </c>
    </row>
    <row r="108" spans="1:4" x14ac:dyDescent="0.3">
      <c r="A108" t="s">
        <v>337</v>
      </c>
      <c r="B108" s="101" t="s">
        <v>454</v>
      </c>
      <c r="C108" t="s">
        <v>371</v>
      </c>
      <c r="D108" t="s">
        <v>382</v>
      </c>
    </row>
    <row r="109" spans="1:4" x14ac:dyDescent="0.3">
      <c r="A109" t="s">
        <v>338</v>
      </c>
      <c r="B109" s="101" t="s">
        <v>455</v>
      </c>
      <c r="C109" t="s">
        <v>372</v>
      </c>
      <c r="D109" t="s">
        <v>383</v>
      </c>
    </row>
    <row r="110" spans="1:4" x14ac:dyDescent="0.3">
      <c r="A110" t="s">
        <v>339</v>
      </c>
      <c r="B110" s="101" t="s">
        <v>456</v>
      </c>
      <c r="C110" t="s">
        <v>373</v>
      </c>
      <c r="D110" t="s">
        <v>384</v>
      </c>
    </row>
    <row r="111" spans="1:4" x14ac:dyDescent="0.3">
      <c r="A111" t="s">
        <v>340</v>
      </c>
      <c r="B111" s="101" t="s">
        <v>457</v>
      </c>
      <c r="C111" t="s">
        <v>374</v>
      </c>
    </row>
    <row r="112" spans="1:4" x14ac:dyDescent="0.3">
      <c r="A112" t="s">
        <v>341</v>
      </c>
      <c r="B112" s="101" t="s">
        <v>458</v>
      </c>
      <c r="C112" t="s">
        <v>375</v>
      </c>
    </row>
    <row r="113" spans="1:3" x14ac:dyDescent="0.3">
      <c r="A113" t="s">
        <v>342</v>
      </c>
      <c r="B113" s="101" t="s">
        <v>459</v>
      </c>
      <c r="C113" t="s">
        <v>376</v>
      </c>
    </row>
    <row r="114" spans="1:3" x14ac:dyDescent="0.3">
      <c r="A114" t="s">
        <v>343</v>
      </c>
      <c r="B114" s="101" t="s">
        <v>460</v>
      </c>
      <c r="C114" t="s">
        <v>377</v>
      </c>
    </row>
    <row r="115" spans="1:3" x14ac:dyDescent="0.3">
      <c r="A115" t="s">
        <v>344</v>
      </c>
      <c r="B115" s="101" t="s">
        <v>461</v>
      </c>
      <c r="C115" t="s">
        <v>378</v>
      </c>
    </row>
    <row r="116" spans="1:3" x14ac:dyDescent="0.3">
      <c r="A116" t="s">
        <v>345</v>
      </c>
      <c r="B116" s="101" t="s">
        <v>462</v>
      </c>
      <c r="C116" t="s">
        <v>379</v>
      </c>
    </row>
    <row r="117" spans="1:3" x14ac:dyDescent="0.3">
      <c r="B117" s="101" t="s">
        <v>463</v>
      </c>
      <c r="C117" t="s">
        <v>380</v>
      </c>
    </row>
    <row r="118" spans="1:3" x14ac:dyDescent="0.3">
      <c r="B118" s="101" t="s">
        <v>464</v>
      </c>
      <c r="C118" t="s">
        <v>381</v>
      </c>
    </row>
    <row r="119" spans="1:3" x14ac:dyDescent="0.3">
      <c r="B119" s="101" t="s">
        <v>465</v>
      </c>
    </row>
    <row r="120" spans="1:3" x14ac:dyDescent="0.3">
      <c r="B120" s="101" t="s">
        <v>467</v>
      </c>
    </row>
    <row r="121" spans="1:3" x14ac:dyDescent="0.3">
      <c r="B121" s="101" t="s">
        <v>468</v>
      </c>
    </row>
    <row r="122" spans="1:3" x14ac:dyDescent="0.3">
      <c r="B122" s="101" t="s">
        <v>469</v>
      </c>
    </row>
    <row r="123" spans="1:3" x14ac:dyDescent="0.3">
      <c r="B123" s="101" t="s">
        <v>470</v>
      </c>
    </row>
    <row r="124" spans="1:3" x14ac:dyDescent="0.3">
      <c r="B124" s="101" t="s">
        <v>471</v>
      </c>
      <c r="C124" t="s">
        <v>395</v>
      </c>
    </row>
    <row r="125" spans="1:3" x14ac:dyDescent="0.3">
      <c r="B125" s="101" t="s">
        <v>472</v>
      </c>
      <c r="C125" t="s">
        <v>396</v>
      </c>
    </row>
    <row r="126" spans="1:3" x14ac:dyDescent="0.3">
      <c r="C126" t="s">
        <v>437</v>
      </c>
    </row>
    <row r="127" spans="1:3" x14ac:dyDescent="0.3">
      <c r="C127" t="s">
        <v>397</v>
      </c>
    </row>
    <row r="128" spans="1:3" x14ac:dyDescent="0.3">
      <c r="C128" t="s">
        <v>398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rightToLeft="1" view="pageBreakPreview" zoomScale="90" zoomScaleNormal="90" zoomScaleSheetLayoutView="90" workbookViewId="0">
      <selection activeCell="I1" sqref="I1"/>
    </sheetView>
  </sheetViews>
  <sheetFormatPr defaultRowHeight="16.8" x14ac:dyDescent="0.5"/>
  <cols>
    <col min="1" max="1" width="8.88671875" style="103"/>
    <col min="2" max="3" width="19.109375" style="103" customWidth="1"/>
    <col min="4" max="4" width="13.33203125" style="103" customWidth="1"/>
    <col min="5" max="5" width="62.88671875" style="103" customWidth="1"/>
    <col min="6" max="6" width="11" style="103" customWidth="1"/>
    <col min="7" max="9" width="22.88671875" style="103" customWidth="1"/>
    <col min="10" max="16384" width="8.88671875" style="103"/>
  </cols>
  <sheetData>
    <row r="1" spans="1:9" ht="17.399999999999999" thickBot="1" x14ac:dyDescent="0.55000000000000004"/>
    <row r="2" spans="1:9" ht="27" thickBot="1" x14ac:dyDescent="0.55000000000000004">
      <c r="A2" s="280" t="s">
        <v>479</v>
      </c>
      <c r="B2" s="281"/>
      <c r="C2" s="282"/>
      <c r="D2" s="127"/>
      <c r="E2" s="283" t="s">
        <v>480</v>
      </c>
      <c r="F2" s="285" t="s">
        <v>481</v>
      </c>
      <c r="G2" s="287" t="s">
        <v>482</v>
      </c>
      <c r="H2" s="287"/>
      <c r="I2" s="288"/>
    </row>
    <row r="3" spans="1:9" ht="49.8" thickBot="1" x14ac:dyDescent="0.55000000000000004">
      <c r="A3" s="128" t="s">
        <v>483</v>
      </c>
      <c r="B3" s="128" t="s">
        <v>484</v>
      </c>
      <c r="C3" s="128" t="s">
        <v>485</v>
      </c>
      <c r="D3" s="127"/>
      <c r="E3" s="284"/>
      <c r="F3" s="286"/>
      <c r="G3" s="129" t="s">
        <v>486</v>
      </c>
      <c r="H3" s="129" t="s">
        <v>487</v>
      </c>
      <c r="I3" s="130" t="s">
        <v>488</v>
      </c>
    </row>
    <row r="4" spans="1:9" ht="43.2" x14ac:dyDescent="0.5">
      <c r="A4" s="131" t="s">
        <v>489</v>
      </c>
      <c r="B4" s="132" t="s">
        <v>490</v>
      </c>
      <c r="C4" s="133">
        <v>1</v>
      </c>
      <c r="D4" s="127"/>
      <c r="E4" s="134" t="s">
        <v>491</v>
      </c>
      <c r="F4" s="135">
        <v>1</v>
      </c>
      <c r="G4" s="135" t="s">
        <v>492</v>
      </c>
      <c r="H4" s="136" t="s">
        <v>492</v>
      </c>
      <c r="I4" s="137" t="s">
        <v>492</v>
      </c>
    </row>
    <row r="5" spans="1:9" ht="86.4" x14ac:dyDescent="0.5">
      <c r="A5" s="138" t="s">
        <v>493</v>
      </c>
      <c r="B5" s="139" t="s">
        <v>494</v>
      </c>
      <c r="C5" s="140">
        <v>2</v>
      </c>
      <c r="D5" s="127"/>
      <c r="E5" s="134" t="s">
        <v>56</v>
      </c>
      <c r="F5" s="135">
        <v>2</v>
      </c>
      <c r="G5" s="135" t="s">
        <v>495</v>
      </c>
      <c r="H5" s="136" t="s">
        <v>496</v>
      </c>
      <c r="I5" s="137" t="s">
        <v>497</v>
      </c>
    </row>
    <row r="6" spans="1:9" ht="129.6" x14ac:dyDescent="0.5">
      <c r="A6" s="138" t="s">
        <v>498</v>
      </c>
      <c r="B6" s="139" t="s">
        <v>499</v>
      </c>
      <c r="C6" s="140">
        <v>3</v>
      </c>
      <c r="D6" s="127"/>
      <c r="E6" s="134" t="s">
        <v>55</v>
      </c>
      <c r="F6" s="135">
        <v>3</v>
      </c>
      <c r="G6" s="135" t="s">
        <v>500</v>
      </c>
      <c r="H6" s="136" t="s">
        <v>526</v>
      </c>
      <c r="I6" s="137" t="s">
        <v>501</v>
      </c>
    </row>
    <row r="7" spans="1:9" ht="151.19999999999999" x14ac:dyDescent="0.5">
      <c r="A7" s="138" t="s">
        <v>502</v>
      </c>
      <c r="B7" s="139" t="s">
        <v>503</v>
      </c>
      <c r="C7" s="140">
        <v>4</v>
      </c>
      <c r="D7" s="127"/>
      <c r="E7" s="134" t="s">
        <v>52</v>
      </c>
      <c r="F7" s="135">
        <v>4</v>
      </c>
      <c r="G7" s="135" t="s">
        <v>504</v>
      </c>
      <c r="H7" s="136" t="s">
        <v>505</v>
      </c>
      <c r="I7" s="137" t="s">
        <v>506</v>
      </c>
    </row>
    <row r="8" spans="1:9" ht="87" thickBot="1" x14ac:dyDescent="0.55000000000000004">
      <c r="A8" s="141" t="s">
        <v>507</v>
      </c>
      <c r="B8" s="142" t="s">
        <v>508</v>
      </c>
      <c r="C8" s="143">
        <v>5</v>
      </c>
      <c r="D8" s="127"/>
      <c r="E8" s="144" t="s">
        <v>509</v>
      </c>
      <c r="F8" s="145">
        <v>5</v>
      </c>
      <c r="G8" s="145" t="s">
        <v>510</v>
      </c>
      <c r="H8" s="146" t="s">
        <v>511</v>
      </c>
      <c r="I8" s="147" t="s">
        <v>512</v>
      </c>
    </row>
    <row r="9" spans="1:9" x14ac:dyDescent="0.5">
      <c r="A9" s="148"/>
      <c r="B9" s="148"/>
      <c r="C9" s="148"/>
      <c r="D9" s="127"/>
      <c r="E9" s="127"/>
      <c r="F9" s="127"/>
      <c r="G9" s="127"/>
      <c r="H9" s="127"/>
      <c r="I9" s="127"/>
    </row>
    <row r="10" spans="1:9" x14ac:dyDescent="0.5">
      <c r="A10" s="127"/>
      <c r="B10" s="127"/>
      <c r="C10" s="127"/>
      <c r="D10" s="127"/>
      <c r="E10" s="127"/>
      <c r="F10" s="127"/>
      <c r="G10" s="127"/>
      <c r="H10" s="127"/>
      <c r="I10" s="127"/>
    </row>
    <row r="11" spans="1:9" ht="17.399999999999999" thickBot="1" x14ac:dyDescent="0.55000000000000004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9" ht="74.400000000000006" thickBot="1" x14ac:dyDescent="0.55000000000000004">
      <c r="A12" s="149" t="s">
        <v>513</v>
      </c>
      <c r="B12" s="139">
        <v>9</v>
      </c>
      <c r="C12" s="127"/>
      <c r="D12" s="127"/>
      <c r="E12" s="150" t="s">
        <v>514</v>
      </c>
      <c r="F12" s="150" t="s">
        <v>515</v>
      </c>
      <c r="G12" s="150" t="s">
        <v>516</v>
      </c>
      <c r="H12" s="127"/>
      <c r="I12" s="127"/>
    </row>
    <row r="13" spans="1:9" ht="43.8" thickBot="1" x14ac:dyDescent="0.55000000000000004">
      <c r="A13" s="127"/>
      <c r="B13" s="127"/>
      <c r="C13" s="127"/>
      <c r="D13" s="127"/>
      <c r="E13" s="151" t="s">
        <v>517</v>
      </c>
      <c r="F13" s="152" t="s">
        <v>518</v>
      </c>
      <c r="G13" s="152" t="s">
        <v>519</v>
      </c>
      <c r="H13" s="127"/>
      <c r="I13" s="127"/>
    </row>
    <row r="14" spans="1:9" ht="22.2" thickBot="1" x14ac:dyDescent="0.55000000000000004">
      <c r="A14" s="127"/>
      <c r="B14" s="127"/>
      <c r="C14" s="127"/>
      <c r="D14" s="127"/>
      <c r="E14" s="153"/>
      <c r="F14" s="152" t="s">
        <v>520</v>
      </c>
      <c r="G14" s="152" t="s">
        <v>521</v>
      </c>
      <c r="H14" s="127"/>
      <c r="I14" s="127"/>
    </row>
    <row r="15" spans="1:9" ht="22.2" thickBot="1" x14ac:dyDescent="0.55000000000000004">
      <c r="A15" s="127"/>
      <c r="B15" s="127"/>
      <c r="C15" s="127"/>
      <c r="D15" s="127"/>
      <c r="E15" s="154"/>
      <c r="F15" s="152" t="s">
        <v>522</v>
      </c>
      <c r="G15" s="152" t="s">
        <v>523</v>
      </c>
      <c r="H15" s="127"/>
      <c r="I15" s="127"/>
    </row>
    <row r="16" spans="1:9" ht="22.2" thickBot="1" x14ac:dyDescent="0.55000000000000004">
      <c r="A16" s="127"/>
      <c r="B16" s="127"/>
      <c r="C16" s="127"/>
      <c r="D16" s="127"/>
      <c r="E16" s="155"/>
      <c r="F16" s="156" t="s">
        <v>524</v>
      </c>
      <c r="G16" s="156" t="s">
        <v>525</v>
      </c>
      <c r="H16" s="127"/>
      <c r="I16" s="127"/>
    </row>
  </sheetData>
  <mergeCells count="4">
    <mergeCell ref="A2:C2"/>
    <mergeCell ref="E2:E3"/>
    <mergeCell ref="F2:F3"/>
    <mergeCell ref="G2:I2"/>
  </mergeCells>
  <pageMargins left="0.7" right="0.7" top="0.75" bottom="0.75" header="0.3" footer="0.3"/>
  <pageSetup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D7" sqref="D7"/>
    </sheetView>
  </sheetViews>
  <sheetFormatPr defaultRowHeight="14.4" x14ac:dyDescent="0.3"/>
  <cols>
    <col min="1" max="1" width="11.88671875" bestFit="1" customWidth="1"/>
    <col min="2" max="2" width="10" bestFit="1" customWidth="1"/>
  </cols>
  <sheetData>
    <row r="1" spans="1:2" x14ac:dyDescent="0.3">
      <c r="A1" s="158" t="s">
        <v>537</v>
      </c>
      <c r="B1" s="158" t="s">
        <v>542</v>
      </c>
    </row>
    <row r="2" spans="1:2" x14ac:dyDescent="0.3">
      <c r="A2" t="s">
        <v>538</v>
      </c>
      <c r="B2" t="s">
        <v>543</v>
      </c>
    </row>
    <row r="3" spans="1:2" x14ac:dyDescent="0.3">
      <c r="A3" t="s">
        <v>539</v>
      </c>
      <c r="B3" t="s">
        <v>544</v>
      </c>
    </row>
    <row r="4" spans="1:2" x14ac:dyDescent="0.3">
      <c r="A4" t="s">
        <v>540</v>
      </c>
      <c r="B4" t="s">
        <v>545</v>
      </c>
    </row>
    <row r="5" spans="1:2" x14ac:dyDescent="0.3">
      <c r="A5" t="s">
        <v>541</v>
      </c>
      <c r="B5" t="s">
        <v>546</v>
      </c>
    </row>
    <row r="6" spans="1:2" x14ac:dyDescent="0.3">
      <c r="B6" t="s">
        <v>547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N65"/>
  <sheetViews>
    <sheetView rightToLeft="1" topLeftCell="A16" zoomScale="70" zoomScaleNormal="70" zoomScaleSheetLayoutView="89" workbookViewId="0">
      <selection activeCell="P30" sqref="P30"/>
    </sheetView>
  </sheetViews>
  <sheetFormatPr defaultColWidth="9.109375" defaultRowHeight="14.4" x14ac:dyDescent="0.3"/>
  <cols>
    <col min="1" max="2" width="7" style="1" customWidth="1"/>
    <col min="3" max="3" width="21.109375" style="1" bestFit="1" customWidth="1"/>
    <col min="4" max="4" width="28" style="1" bestFit="1" customWidth="1"/>
    <col min="5" max="5" width="46.88671875" style="1" bestFit="1" customWidth="1"/>
    <col min="6" max="7" width="0" style="1" hidden="1" customWidth="1"/>
    <col min="8" max="8" width="11.88671875" style="1" hidden="1" customWidth="1"/>
    <col min="9" max="16384" width="9.109375" style="1"/>
  </cols>
  <sheetData>
    <row r="10" spans="2:14" x14ac:dyDescent="0.3">
      <c r="B10" s="169" t="s">
        <v>0</v>
      </c>
      <c r="C10" s="169" t="s">
        <v>1</v>
      </c>
      <c r="D10" s="169" t="s">
        <v>2</v>
      </c>
      <c r="E10" s="169" t="s">
        <v>3</v>
      </c>
      <c r="F10" s="169" t="s">
        <v>4</v>
      </c>
      <c r="G10" s="169" t="s">
        <v>5</v>
      </c>
      <c r="H10" s="169" t="s">
        <v>6</v>
      </c>
      <c r="I10" s="184" t="s">
        <v>49</v>
      </c>
      <c r="J10" s="184"/>
      <c r="K10" s="184"/>
      <c r="L10" s="47"/>
      <c r="M10" s="169" t="s">
        <v>53</v>
      </c>
      <c r="N10" s="15"/>
    </row>
    <row r="11" spans="2:14" x14ac:dyDescent="0.3">
      <c r="B11" s="169"/>
      <c r="C11" s="169"/>
      <c r="D11" s="169"/>
      <c r="E11" s="169"/>
      <c r="F11" s="169"/>
      <c r="G11" s="169"/>
      <c r="H11" s="169"/>
      <c r="I11" s="14">
        <v>2013</v>
      </c>
      <c r="J11" s="14">
        <v>2014</v>
      </c>
      <c r="K11" s="14">
        <v>2015</v>
      </c>
      <c r="L11" s="47">
        <v>2016</v>
      </c>
      <c r="M11" s="169"/>
      <c r="N11" s="15"/>
    </row>
    <row r="12" spans="2:14" x14ac:dyDescent="0.3">
      <c r="B12" s="15"/>
      <c r="C12" s="18"/>
      <c r="D12" s="18"/>
      <c r="E12" s="15" t="s">
        <v>75</v>
      </c>
      <c r="F12" s="18"/>
      <c r="G12" s="18"/>
      <c r="H12" s="18"/>
      <c r="I12" s="18"/>
      <c r="J12" s="18"/>
      <c r="K12" s="18"/>
      <c r="L12" s="18"/>
      <c r="M12" s="18"/>
      <c r="N12" s="18"/>
    </row>
    <row r="13" spans="2:14" x14ac:dyDescent="0.3">
      <c r="B13" s="4">
        <v>1</v>
      </c>
      <c r="C13" s="165" t="s">
        <v>7</v>
      </c>
      <c r="D13" s="7" t="s">
        <v>8</v>
      </c>
      <c r="E13" s="7" t="s">
        <v>9</v>
      </c>
      <c r="F13" s="3" t="e">
        <f>#REF!</f>
        <v>#REF!</v>
      </c>
      <c r="G13" s="3" t="e">
        <f>#REF!</f>
        <v>#REF!</v>
      </c>
      <c r="H13" s="6" t="e">
        <f t="shared" ref="H13:H24" si="0">F13+G13</f>
        <v>#REF!</v>
      </c>
      <c r="I13" s="49"/>
      <c r="J13" s="49">
        <v>40</v>
      </c>
      <c r="K13" s="49"/>
      <c r="L13" s="49">
        <v>40</v>
      </c>
      <c r="M13" s="180">
        <f>SUM(I13:L16)</f>
        <v>280</v>
      </c>
      <c r="N13" s="180">
        <f>M13+M17+M22</f>
        <v>770</v>
      </c>
    </row>
    <row r="14" spans="2:14" x14ac:dyDescent="0.3">
      <c r="B14" s="4">
        <v>2</v>
      </c>
      <c r="C14" s="165"/>
      <c r="D14" s="7" t="s">
        <v>10</v>
      </c>
      <c r="E14" s="7" t="s">
        <v>11</v>
      </c>
      <c r="F14" s="3" t="e">
        <f>#REF!</f>
        <v>#REF!</v>
      </c>
      <c r="G14" s="3" t="e">
        <f>#REF!</f>
        <v>#REF!</v>
      </c>
      <c r="H14" s="6" t="e">
        <f t="shared" si="0"/>
        <v>#REF!</v>
      </c>
      <c r="I14" s="49">
        <v>30</v>
      </c>
      <c r="J14" s="49"/>
      <c r="K14" s="49">
        <v>30</v>
      </c>
      <c r="L14" s="49"/>
      <c r="M14" s="180"/>
      <c r="N14" s="180"/>
    </row>
    <row r="15" spans="2:14" x14ac:dyDescent="0.3">
      <c r="B15" s="4">
        <v>3</v>
      </c>
      <c r="C15" s="165"/>
      <c r="D15" s="7" t="s">
        <v>10</v>
      </c>
      <c r="E15" s="7" t="s">
        <v>12</v>
      </c>
      <c r="F15" s="3" t="e">
        <f>#REF!</f>
        <v>#REF!</v>
      </c>
      <c r="G15" s="3" t="e">
        <f>#REF!</f>
        <v>#REF!</v>
      </c>
      <c r="H15" s="6" t="e">
        <f t="shared" si="0"/>
        <v>#REF!</v>
      </c>
      <c r="I15" s="49">
        <v>40</v>
      </c>
      <c r="J15" s="49"/>
      <c r="K15" s="49">
        <v>40</v>
      </c>
      <c r="L15" s="49"/>
      <c r="M15" s="180"/>
      <c r="N15" s="180"/>
    </row>
    <row r="16" spans="2:14" x14ac:dyDescent="0.3">
      <c r="B16" s="4">
        <v>4</v>
      </c>
      <c r="C16" s="165"/>
      <c r="D16" s="7" t="s">
        <v>13</v>
      </c>
      <c r="E16" s="7" t="s">
        <v>14</v>
      </c>
      <c r="F16" s="3" t="e">
        <f>#REF!</f>
        <v>#REF!</v>
      </c>
      <c r="G16" s="3" t="e">
        <f>#REF!</f>
        <v>#REF!</v>
      </c>
      <c r="H16" s="6" t="e">
        <f t="shared" si="0"/>
        <v>#REF!</v>
      </c>
      <c r="I16" s="49"/>
      <c r="J16" s="49">
        <v>30</v>
      </c>
      <c r="K16" s="49"/>
      <c r="L16" s="49">
        <v>30</v>
      </c>
      <c r="M16" s="180"/>
      <c r="N16" s="180"/>
    </row>
    <row r="17" spans="2:14" x14ac:dyDescent="0.3">
      <c r="B17" s="4">
        <v>5</v>
      </c>
      <c r="C17" s="165" t="s">
        <v>15</v>
      </c>
      <c r="D17" s="7" t="s">
        <v>16</v>
      </c>
      <c r="E17" s="7" t="s">
        <v>57</v>
      </c>
      <c r="F17" s="3" t="e">
        <f>#REF!</f>
        <v>#REF!</v>
      </c>
      <c r="G17" s="3" t="e">
        <f>#REF!</f>
        <v>#REF!</v>
      </c>
      <c r="H17" s="6" t="e">
        <f t="shared" si="0"/>
        <v>#REF!</v>
      </c>
      <c r="I17" s="49"/>
      <c r="J17" s="49">
        <v>30</v>
      </c>
      <c r="K17" s="49"/>
      <c r="L17" s="49">
        <v>30</v>
      </c>
      <c r="M17" s="180">
        <f>SUM(I17:L21)</f>
        <v>300</v>
      </c>
      <c r="N17" s="180"/>
    </row>
    <row r="18" spans="2:14" x14ac:dyDescent="0.3">
      <c r="B18" s="4">
        <v>6</v>
      </c>
      <c r="C18" s="165"/>
      <c r="D18" s="7" t="s">
        <v>17</v>
      </c>
      <c r="E18" s="7" t="s">
        <v>50</v>
      </c>
      <c r="F18" s="3" t="e">
        <f>#REF!</f>
        <v>#REF!</v>
      </c>
      <c r="G18" s="3" t="e">
        <f>#REF!</f>
        <v>#REF!</v>
      </c>
      <c r="H18" s="6" t="e">
        <f t="shared" si="0"/>
        <v>#REF!</v>
      </c>
      <c r="I18" s="49"/>
      <c r="J18" s="49">
        <v>25</v>
      </c>
      <c r="K18" s="49"/>
      <c r="L18" s="49">
        <v>25</v>
      </c>
      <c r="M18" s="180"/>
      <c r="N18" s="180"/>
    </row>
    <row r="19" spans="2:14" x14ac:dyDescent="0.3">
      <c r="B19" s="4">
        <v>7</v>
      </c>
      <c r="C19" s="165"/>
      <c r="D19" s="7" t="s">
        <v>17</v>
      </c>
      <c r="E19" s="7" t="s">
        <v>18</v>
      </c>
      <c r="F19" s="3" t="e">
        <f>#REF!</f>
        <v>#REF!</v>
      </c>
      <c r="G19" s="3" t="e">
        <f>#REF!</f>
        <v>#REF!</v>
      </c>
      <c r="H19" s="6" t="e">
        <f t="shared" si="0"/>
        <v>#REF!</v>
      </c>
      <c r="I19" s="49">
        <v>35</v>
      </c>
      <c r="J19" s="49"/>
      <c r="K19" s="49">
        <v>35</v>
      </c>
      <c r="L19" s="49"/>
      <c r="M19" s="180"/>
      <c r="N19" s="180"/>
    </row>
    <row r="20" spans="2:14" x14ac:dyDescent="0.3">
      <c r="B20" s="4">
        <v>8</v>
      </c>
      <c r="C20" s="165"/>
      <c r="D20" s="7" t="s">
        <v>17</v>
      </c>
      <c r="E20" s="7" t="s">
        <v>51</v>
      </c>
      <c r="F20" s="3" t="e">
        <f>#REF!</f>
        <v>#REF!</v>
      </c>
      <c r="G20" s="3" t="e">
        <f>#REF!</f>
        <v>#REF!</v>
      </c>
      <c r="H20" s="6" t="e">
        <f t="shared" si="0"/>
        <v>#REF!</v>
      </c>
      <c r="I20" s="49">
        <v>25</v>
      </c>
      <c r="J20" s="49"/>
      <c r="K20" s="49"/>
      <c r="L20" s="49">
        <v>25</v>
      </c>
      <c r="M20" s="180"/>
      <c r="N20" s="180"/>
    </row>
    <row r="21" spans="2:14" x14ac:dyDescent="0.3">
      <c r="B21" s="4">
        <v>9</v>
      </c>
      <c r="C21" s="165"/>
      <c r="D21" s="7" t="s">
        <v>17</v>
      </c>
      <c r="E21" s="7" t="s">
        <v>43</v>
      </c>
      <c r="F21" s="3" t="e">
        <f>#REF!</f>
        <v>#REF!</v>
      </c>
      <c r="G21" s="3" t="e">
        <f>#REF!</f>
        <v>#REF!</v>
      </c>
      <c r="H21" s="6" t="e">
        <f t="shared" si="0"/>
        <v>#REF!</v>
      </c>
      <c r="I21" s="49"/>
      <c r="J21" s="49">
        <v>35</v>
      </c>
      <c r="K21" s="49"/>
      <c r="L21" s="49">
        <v>35</v>
      </c>
      <c r="M21" s="180"/>
      <c r="N21" s="180"/>
    </row>
    <row r="22" spans="2:14" x14ac:dyDescent="0.3">
      <c r="B22" s="4">
        <v>10</v>
      </c>
      <c r="C22" s="165" t="s">
        <v>19</v>
      </c>
      <c r="D22" s="7" t="s">
        <v>20</v>
      </c>
      <c r="E22" s="7" t="s">
        <v>21</v>
      </c>
      <c r="F22" s="3" t="e">
        <f>#REF!</f>
        <v>#REF!</v>
      </c>
      <c r="G22" s="3" t="e">
        <f>#REF!</f>
        <v>#REF!</v>
      </c>
      <c r="H22" s="6" t="e">
        <f t="shared" si="0"/>
        <v>#REF!</v>
      </c>
      <c r="I22" s="49">
        <v>30</v>
      </c>
      <c r="J22" s="49"/>
      <c r="K22" s="49">
        <v>30</v>
      </c>
      <c r="L22" s="49"/>
      <c r="M22" s="185">
        <f>SUM(I22:L24)</f>
        <v>190</v>
      </c>
      <c r="N22" s="180"/>
    </row>
    <row r="23" spans="2:14" x14ac:dyDescent="0.3">
      <c r="B23" s="4">
        <v>11</v>
      </c>
      <c r="C23" s="165"/>
      <c r="D23" s="7" t="s">
        <v>20</v>
      </c>
      <c r="E23" s="7" t="s">
        <v>22</v>
      </c>
      <c r="F23" s="3" t="e">
        <f>#REF!</f>
        <v>#REF!</v>
      </c>
      <c r="G23" s="3" t="e">
        <f>#REF!</f>
        <v>#REF!</v>
      </c>
      <c r="H23" s="6" t="e">
        <f t="shared" si="0"/>
        <v>#REF!</v>
      </c>
      <c r="I23" s="49"/>
      <c r="J23" s="49">
        <v>30</v>
      </c>
      <c r="K23" s="49"/>
      <c r="L23" s="49">
        <v>30</v>
      </c>
      <c r="M23" s="186"/>
      <c r="N23" s="180"/>
    </row>
    <row r="24" spans="2:14" x14ac:dyDescent="0.3">
      <c r="B24" s="4">
        <v>12</v>
      </c>
      <c r="C24" s="165"/>
      <c r="D24" s="7" t="s">
        <v>23</v>
      </c>
      <c r="E24" s="7" t="s">
        <v>23</v>
      </c>
      <c r="F24" s="3" t="e">
        <f>#REF!</f>
        <v>#REF!</v>
      </c>
      <c r="G24" s="3" t="e">
        <f>#REF!</f>
        <v>#REF!</v>
      </c>
      <c r="H24" s="6" t="e">
        <f t="shared" si="0"/>
        <v>#REF!</v>
      </c>
      <c r="I24" s="49"/>
      <c r="J24" s="49">
        <v>35</v>
      </c>
      <c r="K24" s="49"/>
      <c r="L24" s="49">
        <v>35</v>
      </c>
      <c r="M24" s="187"/>
      <c r="N24" s="180"/>
    </row>
    <row r="25" spans="2:14" x14ac:dyDescent="0.3">
      <c r="B25" s="15"/>
      <c r="C25" s="18"/>
      <c r="D25" s="18"/>
      <c r="E25" s="15" t="s">
        <v>60</v>
      </c>
      <c r="F25" s="18"/>
      <c r="G25" s="18"/>
      <c r="H25" s="18"/>
      <c r="I25" s="18"/>
      <c r="J25" s="18"/>
      <c r="K25" s="18"/>
      <c r="L25" s="18"/>
      <c r="M25" s="18"/>
      <c r="N25" s="18"/>
    </row>
    <row r="26" spans="2:14" x14ac:dyDescent="0.3">
      <c r="B26" s="4">
        <v>13</v>
      </c>
      <c r="C26" s="167" t="s">
        <v>35</v>
      </c>
      <c r="D26" s="2" t="s">
        <v>36</v>
      </c>
      <c r="E26" s="2" t="s">
        <v>37</v>
      </c>
      <c r="F26" s="3" t="e">
        <f>#REF!</f>
        <v>#REF!</v>
      </c>
      <c r="G26" s="3" t="e">
        <f>#REF!</f>
        <v>#REF!</v>
      </c>
      <c r="H26" s="6" t="e">
        <f t="shared" ref="H26:H41" si="1">F26+G26</f>
        <v>#REF!</v>
      </c>
      <c r="I26" s="48"/>
      <c r="J26" s="48">
        <v>40</v>
      </c>
      <c r="K26" s="48"/>
      <c r="L26" s="48">
        <v>40</v>
      </c>
      <c r="M26" s="180">
        <f>SUM(I26:L27)</f>
        <v>115</v>
      </c>
      <c r="N26" s="180">
        <f>M26+M28+M30</f>
        <v>670</v>
      </c>
    </row>
    <row r="27" spans="2:14" x14ac:dyDescent="0.3">
      <c r="B27" s="4">
        <v>14</v>
      </c>
      <c r="C27" s="167"/>
      <c r="D27" s="2" t="s">
        <v>38</v>
      </c>
      <c r="E27" s="2" t="s">
        <v>39</v>
      </c>
      <c r="F27" s="3" t="e">
        <f>#REF!</f>
        <v>#REF!</v>
      </c>
      <c r="G27" s="3" t="e">
        <f>#REF!</f>
        <v>#REF!</v>
      </c>
      <c r="H27" s="6" t="e">
        <f t="shared" si="1"/>
        <v>#REF!</v>
      </c>
      <c r="I27" s="48"/>
      <c r="J27" s="48"/>
      <c r="K27" s="48">
        <v>35</v>
      </c>
      <c r="L27" s="48"/>
      <c r="M27" s="180"/>
      <c r="N27" s="180"/>
    </row>
    <row r="28" spans="2:14" x14ac:dyDescent="0.3">
      <c r="B28" s="4">
        <v>15</v>
      </c>
      <c r="C28" s="167" t="s">
        <v>40</v>
      </c>
      <c r="D28" s="2" t="s">
        <v>41</v>
      </c>
      <c r="E28" s="7" t="s">
        <v>42</v>
      </c>
      <c r="F28" s="3" t="e">
        <f>#REF!</f>
        <v>#REF!</v>
      </c>
      <c r="G28" s="3" t="e">
        <f>#REF!</f>
        <v>#REF!</v>
      </c>
      <c r="H28" s="6" t="e">
        <f t="shared" si="1"/>
        <v>#REF!</v>
      </c>
      <c r="I28" s="48"/>
      <c r="J28" s="48"/>
      <c r="K28" s="48">
        <v>35</v>
      </c>
      <c r="L28" s="48"/>
      <c r="M28" s="180">
        <f>SUM(I28:L29)</f>
        <v>65</v>
      </c>
      <c r="N28" s="180"/>
    </row>
    <row r="29" spans="2:14" x14ac:dyDescent="0.3">
      <c r="B29" s="4">
        <v>16</v>
      </c>
      <c r="C29" s="167"/>
      <c r="D29" s="2" t="s">
        <v>41</v>
      </c>
      <c r="E29" s="7" t="s">
        <v>54</v>
      </c>
      <c r="F29" s="3" t="e">
        <f>#REF!</f>
        <v>#REF!</v>
      </c>
      <c r="G29" s="3" t="e">
        <f>#REF!</f>
        <v>#REF!</v>
      </c>
      <c r="H29" s="6" t="e">
        <f t="shared" si="1"/>
        <v>#REF!</v>
      </c>
      <c r="I29" s="48"/>
      <c r="J29" s="48"/>
      <c r="K29" s="48">
        <v>30</v>
      </c>
      <c r="L29" s="48"/>
      <c r="M29" s="180"/>
      <c r="N29" s="180"/>
    </row>
    <row r="30" spans="2:14" x14ac:dyDescent="0.3">
      <c r="B30" s="4">
        <v>17</v>
      </c>
      <c r="C30" s="181" t="s">
        <v>24</v>
      </c>
      <c r="D30" s="2" t="s">
        <v>25</v>
      </c>
      <c r="E30" s="2" t="s">
        <v>26</v>
      </c>
      <c r="F30" s="3" t="e">
        <f>#REF!</f>
        <v>#REF!</v>
      </c>
      <c r="G30" s="3" t="e">
        <f>#REF!</f>
        <v>#REF!</v>
      </c>
      <c r="H30" s="6" t="e">
        <f t="shared" si="1"/>
        <v>#REF!</v>
      </c>
      <c r="I30" s="48"/>
      <c r="J30" s="48">
        <v>30</v>
      </c>
      <c r="K30" s="48"/>
      <c r="L30" s="48">
        <v>30</v>
      </c>
      <c r="M30" s="180">
        <f>SUM(I30:L41)</f>
        <v>490</v>
      </c>
      <c r="N30" s="180"/>
    </row>
    <row r="31" spans="2:14" x14ac:dyDescent="0.3">
      <c r="B31" s="4">
        <v>18</v>
      </c>
      <c r="C31" s="182"/>
      <c r="D31" s="2" t="s">
        <v>25</v>
      </c>
      <c r="E31" s="2" t="s">
        <v>27</v>
      </c>
      <c r="F31" s="3" t="e">
        <f>#REF!</f>
        <v>#REF!</v>
      </c>
      <c r="G31" s="3" t="e">
        <f>#REF!</f>
        <v>#REF!</v>
      </c>
      <c r="H31" s="6" t="e">
        <f t="shared" si="1"/>
        <v>#REF!</v>
      </c>
      <c r="I31" s="48"/>
      <c r="J31" s="48">
        <v>40</v>
      </c>
      <c r="K31" s="49"/>
      <c r="L31" s="48">
        <v>40</v>
      </c>
      <c r="M31" s="180"/>
      <c r="N31" s="180"/>
    </row>
    <row r="32" spans="2:14" x14ac:dyDescent="0.3">
      <c r="B32" s="4">
        <v>19</v>
      </c>
      <c r="C32" s="182"/>
      <c r="D32" s="2" t="s">
        <v>25</v>
      </c>
      <c r="E32" s="2" t="s">
        <v>28</v>
      </c>
      <c r="F32" s="3" t="e">
        <f>#REF!</f>
        <v>#REF!</v>
      </c>
      <c r="G32" s="3" t="e">
        <f>#REF!</f>
        <v>#REF!</v>
      </c>
      <c r="H32" s="6" t="e">
        <f t="shared" si="1"/>
        <v>#REF!</v>
      </c>
      <c r="I32" s="48"/>
      <c r="J32" s="48"/>
      <c r="K32" s="48">
        <v>25</v>
      </c>
      <c r="L32" s="48"/>
      <c r="M32" s="180"/>
      <c r="N32" s="180"/>
    </row>
    <row r="33" spans="2:14" x14ac:dyDescent="0.3">
      <c r="B33" s="4">
        <v>20</v>
      </c>
      <c r="C33" s="182"/>
      <c r="D33" s="2" t="s">
        <v>29</v>
      </c>
      <c r="E33" s="2" t="s">
        <v>44</v>
      </c>
      <c r="F33" s="3" t="e">
        <f>#REF!</f>
        <v>#REF!</v>
      </c>
      <c r="G33" s="3" t="e">
        <f>#REF!</f>
        <v>#REF!</v>
      </c>
      <c r="H33" s="6" t="e">
        <f t="shared" si="1"/>
        <v>#REF!</v>
      </c>
      <c r="I33" s="48"/>
      <c r="J33" s="48"/>
      <c r="K33" s="48">
        <v>30</v>
      </c>
      <c r="L33" s="48"/>
      <c r="M33" s="180"/>
      <c r="N33" s="180"/>
    </row>
    <row r="34" spans="2:14" x14ac:dyDescent="0.3">
      <c r="B34" s="4">
        <v>21</v>
      </c>
      <c r="C34" s="182"/>
      <c r="D34" s="2" t="s">
        <v>29</v>
      </c>
      <c r="E34" s="2" t="s">
        <v>45</v>
      </c>
      <c r="F34" s="3" t="e">
        <f>#REF!</f>
        <v>#REF!</v>
      </c>
      <c r="G34" s="3" t="e">
        <f>#REF!</f>
        <v>#REF!</v>
      </c>
      <c r="H34" s="6" t="e">
        <f t="shared" si="1"/>
        <v>#REF!</v>
      </c>
      <c r="I34" s="48"/>
      <c r="J34" s="48"/>
      <c r="K34" s="48">
        <v>30</v>
      </c>
      <c r="L34" s="48"/>
      <c r="M34" s="180"/>
      <c r="N34" s="180"/>
    </row>
    <row r="35" spans="2:14" x14ac:dyDescent="0.3">
      <c r="B35" s="4">
        <v>22</v>
      </c>
      <c r="C35" s="182"/>
      <c r="D35" s="2" t="s">
        <v>29</v>
      </c>
      <c r="E35" s="2" t="s">
        <v>46</v>
      </c>
      <c r="F35" s="3" t="e">
        <f>#REF!</f>
        <v>#REF!</v>
      </c>
      <c r="G35" s="3" t="e">
        <f>#REF!</f>
        <v>#REF!</v>
      </c>
      <c r="H35" s="6" t="e">
        <f t="shared" si="1"/>
        <v>#REF!</v>
      </c>
      <c r="I35" s="48"/>
      <c r="J35" s="48" t="s">
        <v>79</v>
      </c>
      <c r="K35" s="48">
        <v>30</v>
      </c>
      <c r="L35" s="48"/>
      <c r="M35" s="180"/>
      <c r="N35" s="180"/>
    </row>
    <row r="36" spans="2:14" x14ac:dyDescent="0.3">
      <c r="B36" s="4">
        <v>23</v>
      </c>
      <c r="C36" s="182"/>
      <c r="D36" s="2" t="s">
        <v>29</v>
      </c>
      <c r="E36" s="2" t="s">
        <v>47</v>
      </c>
      <c r="F36" s="3" t="e">
        <f>#REF!</f>
        <v>#REF!</v>
      </c>
      <c r="G36" s="3" t="e">
        <f>#REF!</f>
        <v>#REF!</v>
      </c>
      <c r="H36" s="6" t="e">
        <f t="shared" si="1"/>
        <v>#REF!</v>
      </c>
      <c r="I36" s="48"/>
      <c r="J36" s="48"/>
      <c r="K36" s="48">
        <v>30</v>
      </c>
      <c r="L36" s="48"/>
      <c r="M36" s="180"/>
      <c r="N36" s="180"/>
    </row>
    <row r="37" spans="2:14" x14ac:dyDescent="0.3">
      <c r="B37" s="4">
        <v>24</v>
      </c>
      <c r="C37" s="182"/>
      <c r="D37" s="2" t="s">
        <v>29</v>
      </c>
      <c r="E37" s="2" t="s">
        <v>48</v>
      </c>
      <c r="F37" s="3" t="e">
        <f>#REF!</f>
        <v>#REF!</v>
      </c>
      <c r="G37" s="3" t="e">
        <f>#REF!</f>
        <v>#REF!</v>
      </c>
      <c r="H37" s="6" t="e">
        <f t="shared" si="1"/>
        <v>#REF!</v>
      </c>
      <c r="I37" s="48"/>
      <c r="J37" s="48"/>
      <c r="K37" s="50">
        <v>25</v>
      </c>
      <c r="L37" s="48"/>
      <c r="M37" s="180"/>
      <c r="N37" s="180"/>
    </row>
    <row r="38" spans="2:14" x14ac:dyDescent="0.3">
      <c r="B38" s="4">
        <v>25</v>
      </c>
      <c r="C38" s="182"/>
      <c r="D38" s="2" t="s">
        <v>29</v>
      </c>
      <c r="E38" s="2" t="s">
        <v>30</v>
      </c>
      <c r="F38" s="3" t="e">
        <f>#REF!</f>
        <v>#REF!</v>
      </c>
      <c r="G38" s="3" t="e">
        <f>#REF!</f>
        <v>#REF!</v>
      </c>
      <c r="H38" s="6" t="e">
        <f t="shared" si="1"/>
        <v>#REF!</v>
      </c>
      <c r="I38" s="48"/>
      <c r="J38" s="48"/>
      <c r="K38" s="48">
        <v>25</v>
      </c>
      <c r="L38" s="48"/>
      <c r="M38" s="180"/>
      <c r="N38" s="180"/>
    </row>
    <row r="39" spans="2:14" x14ac:dyDescent="0.3">
      <c r="B39" s="4">
        <v>26</v>
      </c>
      <c r="C39" s="182"/>
      <c r="D39" s="2" t="s">
        <v>29</v>
      </c>
      <c r="E39" s="2" t="s">
        <v>31</v>
      </c>
      <c r="F39" s="3" t="e">
        <f>#REF!</f>
        <v>#REF!</v>
      </c>
      <c r="G39" s="3" t="e">
        <f>#REF!</f>
        <v>#REF!</v>
      </c>
      <c r="H39" s="6" t="e">
        <f t="shared" si="1"/>
        <v>#REF!</v>
      </c>
      <c r="I39" s="48"/>
      <c r="J39" s="48">
        <v>40</v>
      </c>
      <c r="K39" s="48"/>
      <c r="L39" s="48">
        <v>40</v>
      </c>
      <c r="M39" s="180"/>
      <c r="N39" s="180"/>
    </row>
    <row r="40" spans="2:14" x14ac:dyDescent="0.3">
      <c r="B40" s="4">
        <v>27</v>
      </c>
      <c r="C40" s="182"/>
      <c r="D40" s="2" t="s">
        <v>29</v>
      </c>
      <c r="E40" s="2" t="s">
        <v>74</v>
      </c>
      <c r="F40" s="3" t="e">
        <f>#REF!</f>
        <v>#REF!</v>
      </c>
      <c r="G40" s="3" t="e">
        <f>#REF!</f>
        <v>#REF!</v>
      </c>
      <c r="H40" s="6" t="e">
        <f t="shared" si="1"/>
        <v>#REF!</v>
      </c>
      <c r="I40" s="48"/>
      <c r="J40" s="48"/>
      <c r="K40" s="48">
        <v>25</v>
      </c>
      <c r="L40" s="48"/>
      <c r="M40" s="180"/>
      <c r="N40" s="180"/>
    </row>
    <row r="41" spans="2:14" x14ac:dyDescent="0.3">
      <c r="B41" s="4">
        <v>28</v>
      </c>
      <c r="C41" s="182"/>
      <c r="D41" s="2" t="s">
        <v>32</v>
      </c>
      <c r="E41" s="2" t="s">
        <v>33</v>
      </c>
      <c r="F41" s="3" t="e">
        <f>#REF!</f>
        <v>#REF!</v>
      </c>
      <c r="G41" s="3" t="e">
        <f>#REF!</f>
        <v>#REF!</v>
      </c>
      <c r="H41" s="6" t="e">
        <f t="shared" si="1"/>
        <v>#REF!</v>
      </c>
      <c r="I41" s="48"/>
      <c r="J41" s="48">
        <v>25</v>
      </c>
      <c r="K41" s="2"/>
      <c r="L41" s="48">
        <v>25</v>
      </c>
      <c r="M41" s="180"/>
      <c r="N41" s="180"/>
    </row>
    <row r="42" spans="2:14" x14ac:dyDescent="0.3">
      <c r="B42" s="15"/>
      <c r="C42" s="182"/>
      <c r="D42" s="18"/>
      <c r="E42" s="15" t="s">
        <v>34</v>
      </c>
      <c r="F42" s="18"/>
      <c r="G42" s="18"/>
      <c r="H42" s="18"/>
      <c r="I42" s="18"/>
      <c r="J42" s="18"/>
      <c r="K42" s="18"/>
      <c r="L42" s="18"/>
      <c r="M42" s="18"/>
      <c r="N42" s="18"/>
    </row>
    <row r="43" spans="2:14" x14ac:dyDescent="0.3">
      <c r="B43" s="4">
        <v>29</v>
      </c>
      <c r="C43" s="182"/>
      <c r="D43" s="2" t="s">
        <v>34</v>
      </c>
      <c r="E43" s="2" t="s">
        <v>63</v>
      </c>
      <c r="F43" s="3"/>
      <c r="G43" s="3"/>
      <c r="H43" s="6">
        <f>F43+G43</f>
        <v>0</v>
      </c>
      <c r="I43" s="50"/>
      <c r="J43" s="50">
        <v>30</v>
      </c>
      <c r="K43" s="48"/>
      <c r="L43" s="50">
        <v>30</v>
      </c>
      <c r="M43" s="180">
        <f>SUM(I43:L47)</f>
        <v>270</v>
      </c>
      <c r="N43" s="180">
        <f>M43</f>
        <v>270</v>
      </c>
    </row>
    <row r="44" spans="2:14" x14ac:dyDescent="0.3">
      <c r="B44" s="4">
        <v>30</v>
      </c>
      <c r="C44" s="182"/>
      <c r="D44" s="2" t="s">
        <v>34</v>
      </c>
      <c r="E44" s="2" t="s">
        <v>64</v>
      </c>
      <c r="F44" s="3"/>
      <c r="G44" s="3"/>
      <c r="H44" s="6">
        <f>F44+G44</f>
        <v>0</v>
      </c>
      <c r="I44" s="50"/>
      <c r="J44" s="50">
        <v>30</v>
      </c>
      <c r="K44" s="48"/>
      <c r="L44" s="50">
        <v>30</v>
      </c>
      <c r="M44" s="180"/>
      <c r="N44" s="180"/>
    </row>
    <row r="45" spans="2:14" x14ac:dyDescent="0.3">
      <c r="B45" s="4">
        <v>31</v>
      </c>
      <c r="C45" s="182"/>
      <c r="D45" s="2" t="s">
        <v>34</v>
      </c>
      <c r="E45" s="2" t="s">
        <v>65</v>
      </c>
      <c r="F45" s="3"/>
      <c r="G45" s="3"/>
      <c r="H45" s="6">
        <f>F45+G45</f>
        <v>0</v>
      </c>
      <c r="I45" s="50"/>
      <c r="J45" s="50"/>
      <c r="K45" s="48">
        <v>30</v>
      </c>
      <c r="L45" s="50"/>
      <c r="M45" s="180"/>
      <c r="N45" s="180"/>
    </row>
    <row r="46" spans="2:14" x14ac:dyDescent="0.3">
      <c r="B46" s="4">
        <v>32</v>
      </c>
      <c r="C46" s="182"/>
      <c r="D46" s="2" t="s">
        <v>34</v>
      </c>
      <c r="E46" s="2" t="s">
        <v>66</v>
      </c>
      <c r="F46" s="3"/>
      <c r="G46" s="3"/>
      <c r="H46" s="6">
        <f>F46+G46</f>
        <v>0</v>
      </c>
      <c r="I46" s="49">
        <v>30</v>
      </c>
      <c r="J46" s="48"/>
      <c r="K46" s="48">
        <v>30</v>
      </c>
      <c r="L46" s="48"/>
      <c r="M46" s="180"/>
      <c r="N46" s="180"/>
    </row>
    <row r="47" spans="2:14" x14ac:dyDescent="0.3">
      <c r="B47" s="4">
        <v>33</v>
      </c>
      <c r="C47" s="183"/>
      <c r="D47" s="2" t="s">
        <v>34</v>
      </c>
      <c r="E47" s="2" t="s">
        <v>67</v>
      </c>
      <c r="F47" s="3"/>
      <c r="G47" s="3"/>
      <c r="H47" s="6">
        <f>F47+G47</f>
        <v>0</v>
      </c>
      <c r="I47" s="50"/>
      <c r="J47" s="50">
        <v>30</v>
      </c>
      <c r="K47" s="48"/>
      <c r="L47" s="50">
        <v>30</v>
      </c>
      <c r="M47" s="180"/>
      <c r="N47" s="180"/>
    </row>
    <row r="48" spans="2:14" x14ac:dyDescent="0.3">
      <c r="B48" s="164" t="s">
        <v>53</v>
      </c>
      <c r="C48" s="164"/>
      <c r="D48" s="164"/>
      <c r="E48" s="164"/>
      <c r="F48" s="21"/>
      <c r="G48" s="21"/>
      <c r="H48" s="21"/>
      <c r="I48" s="22">
        <f t="shared" ref="I48:N48" si="2">SUM(I13:I47)</f>
        <v>190</v>
      </c>
      <c r="J48" s="22">
        <f t="shared" si="2"/>
        <v>490</v>
      </c>
      <c r="K48" s="22">
        <f t="shared" si="2"/>
        <v>515</v>
      </c>
      <c r="L48" s="22">
        <f t="shared" si="2"/>
        <v>515</v>
      </c>
      <c r="M48" s="23">
        <f t="shared" si="2"/>
        <v>1710</v>
      </c>
      <c r="N48" s="23">
        <f t="shared" si="2"/>
        <v>1710</v>
      </c>
    </row>
    <row r="52" spans="2:9" x14ac:dyDescent="0.3">
      <c r="H52" s="5"/>
    </row>
    <row r="53" spans="2:9" x14ac:dyDescent="0.3">
      <c r="I53" s="13"/>
    </row>
    <row r="54" spans="2:9" x14ac:dyDescent="0.3">
      <c r="H54" s="1" t="s">
        <v>68</v>
      </c>
    </row>
    <row r="55" spans="2:9" x14ac:dyDescent="0.3">
      <c r="H55" s="1" t="s">
        <v>69</v>
      </c>
    </row>
    <row r="56" spans="2:9" x14ac:dyDescent="0.3">
      <c r="B56" s="5"/>
      <c r="C56" s="5"/>
      <c r="D56" s="5"/>
      <c r="E56" s="5"/>
      <c r="F56" s="5"/>
      <c r="G56" s="5"/>
    </row>
    <row r="62" spans="2:9" x14ac:dyDescent="0.3">
      <c r="F62" s="1" t="s">
        <v>70</v>
      </c>
    </row>
    <row r="63" spans="2:9" x14ac:dyDescent="0.3">
      <c r="F63" s="1" t="s">
        <v>71</v>
      </c>
    </row>
    <row r="64" spans="2:9" x14ac:dyDescent="0.3">
      <c r="F64" s="1" t="s">
        <v>72</v>
      </c>
    </row>
    <row r="65" spans="6:6" x14ac:dyDescent="0.3">
      <c r="F65" s="1" t="s">
        <v>73</v>
      </c>
    </row>
  </sheetData>
  <autoFilter ref="B10:K11">
    <filterColumn colId="7" showButton="0"/>
    <filterColumn colId="8" showButton="0"/>
  </autoFilter>
  <mergeCells count="26">
    <mergeCell ref="B48:E48"/>
    <mergeCell ref="M30:M41"/>
    <mergeCell ref="M10:M11"/>
    <mergeCell ref="C13:C16"/>
    <mergeCell ref="C26:C27"/>
    <mergeCell ref="M26:M27"/>
    <mergeCell ref="C22:C24"/>
    <mergeCell ref="M22:M24"/>
    <mergeCell ref="M13:M16"/>
    <mergeCell ref="C17:C21"/>
    <mergeCell ref="M17:M21"/>
    <mergeCell ref="B10:B11"/>
    <mergeCell ref="C10:C11"/>
    <mergeCell ref="D10:D11"/>
    <mergeCell ref="E10:E11"/>
    <mergeCell ref="F10:F11"/>
    <mergeCell ref="N13:N24"/>
    <mergeCell ref="N26:N41"/>
    <mergeCell ref="G10:G11"/>
    <mergeCell ref="H10:H11"/>
    <mergeCell ref="I10:K10"/>
    <mergeCell ref="N43:N47"/>
    <mergeCell ref="C30:C47"/>
    <mergeCell ref="M43:M47"/>
    <mergeCell ref="C28:C29"/>
    <mergeCell ref="M28:M29"/>
  </mergeCells>
  <conditionalFormatting sqref="H13 H44:H47 H26:H29">
    <cfRule type="cellIs" dxfId="273" priority="73" operator="greaterThan">
      <formula>3.49</formula>
    </cfRule>
    <cfRule type="cellIs" dxfId="272" priority="74" operator="between">
      <formula>2</formula>
      <formula>3.49</formula>
    </cfRule>
    <cfRule type="cellIs" dxfId="271" priority="75" operator="lessThan">
      <formula>2</formula>
    </cfRule>
  </conditionalFormatting>
  <conditionalFormatting sqref="H14">
    <cfRule type="cellIs" dxfId="270" priority="70" operator="greaterThan">
      <formula>3.49</formula>
    </cfRule>
    <cfRule type="cellIs" dxfId="269" priority="71" operator="between">
      <formula>2</formula>
      <formula>3.49</formula>
    </cfRule>
    <cfRule type="cellIs" dxfId="268" priority="72" operator="lessThan">
      <formula>2</formula>
    </cfRule>
  </conditionalFormatting>
  <conditionalFormatting sqref="H15">
    <cfRule type="cellIs" dxfId="267" priority="67" operator="greaterThan">
      <formula>3.49</formula>
    </cfRule>
    <cfRule type="cellIs" dxfId="266" priority="68" operator="between">
      <formula>2</formula>
      <formula>3.49</formula>
    </cfRule>
    <cfRule type="cellIs" dxfId="265" priority="69" operator="lessThan">
      <formula>2</formula>
    </cfRule>
  </conditionalFormatting>
  <conditionalFormatting sqref="H16">
    <cfRule type="cellIs" dxfId="264" priority="64" operator="greaterThan">
      <formula>3.49</formula>
    </cfRule>
    <cfRule type="cellIs" dxfId="263" priority="65" operator="between">
      <formula>2</formula>
      <formula>3.49</formula>
    </cfRule>
    <cfRule type="cellIs" dxfId="262" priority="66" operator="lessThan">
      <formula>2</formula>
    </cfRule>
  </conditionalFormatting>
  <conditionalFormatting sqref="H17">
    <cfRule type="cellIs" dxfId="261" priority="61" operator="greaterThan">
      <formula>3.49</formula>
    </cfRule>
    <cfRule type="cellIs" dxfId="260" priority="62" operator="between">
      <formula>2</formula>
      <formula>3.49</formula>
    </cfRule>
    <cfRule type="cellIs" dxfId="259" priority="63" operator="lessThan">
      <formula>2</formula>
    </cfRule>
  </conditionalFormatting>
  <conditionalFormatting sqref="H18">
    <cfRule type="cellIs" dxfId="258" priority="58" operator="greaterThan">
      <formula>3.49</formula>
    </cfRule>
    <cfRule type="cellIs" dxfId="257" priority="59" operator="between">
      <formula>2</formula>
      <formula>3.49</formula>
    </cfRule>
    <cfRule type="cellIs" dxfId="256" priority="60" operator="lessThan">
      <formula>2</formula>
    </cfRule>
  </conditionalFormatting>
  <conditionalFormatting sqref="H19">
    <cfRule type="cellIs" dxfId="255" priority="55" operator="greaterThan">
      <formula>3.49</formula>
    </cfRule>
    <cfRule type="cellIs" dxfId="254" priority="56" operator="between">
      <formula>2</formula>
      <formula>3.49</formula>
    </cfRule>
    <cfRule type="cellIs" dxfId="253" priority="57" operator="lessThan">
      <formula>2</formula>
    </cfRule>
  </conditionalFormatting>
  <conditionalFormatting sqref="H20">
    <cfRule type="cellIs" dxfId="252" priority="52" operator="greaterThan">
      <formula>3.49</formula>
    </cfRule>
    <cfRule type="cellIs" dxfId="251" priority="53" operator="between">
      <formula>2</formula>
      <formula>3.49</formula>
    </cfRule>
    <cfRule type="cellIs" dxfId="250" priority="54" operator="lessThan">
      <formula>2</formula>
    </cfRule>
  </conditionalFormatting>
  <conditionalFormatting sqref="H21">
    <cfRule type="cellIs" dxfId="249" priority="49" operator="greaterThan">
      <formula>3.49</formula>
    </cfRule>
    <cfRule type="cellIs" dxfId="248" priority="50" operator="between">
      <formula>2</formula>
      <formula>3.49</formula>
    </cfRule>
    <cfRule type="cellIs" dxfId="247" priority="51" operator="lessThan">
      <formula>2</formula>
    </cfRule>
  </conditionalFormatting>
  <conditionalFormatting sqref="H22">
    <cfRule type="cellIs" dxfId="246" priority="46" operator="greaterThan">
      <formula>3.49</formula>
    </cfRule>
    <cfRule type="cellIs" dxfId="245" priority="47" operator="between">
      <formula>2</formula>
      <formula>3.49</formula>
    </cfRule>
    <cfRule type="cellIs" dxfId="244" priority="48" operator="lessThan">
      <formula>2</formula>
    </cfRule>
  </conditionalFormatting>
  <conditionalFormatting sqref="H23">
    <cfRule type="cellIs" dxfId="243" priority="43" operator="greaterThan">
      <formula>3.49</formula>
    </cfRule>
    <cfRule type="cellIs" dxfId="242" priority="44" operator="between">
      <formula>2</formula>
      <formula>3.49</formula>
    </cfRule>
    <cfRule type="cellIs" dxfId="241" priority="45" operator="lessThan">
      <formula>2</formula>
    </cfRule>
  </conditionalFormatting>
  <conditionalFormatting sqref="H24">
    <cfRule type="cellIs" dxfId="240" priority="40" operator="greaterThan">
      <formula>3.49</formula>
    </cfRule>
    <cfRule type="cellIs" dxfId="239" priority="41" operator="between">
      <formula>2</formula>
      <formula>3.49</formula>
    </cfRule>
    <cfRule type="cellIs" dxfId="238" priority="42" operator="lessThan">
      <formula>2</formula>
    </cfRule>
  </conditionalFormatting>
  <conditionalFormatting sqref="H30">
    <cfRule type="cellIs" dxfId="237" priority="37" operator="greaterThan">
      <formula>3.49</formula>
    </cfRule>
    <cfRule type="cellIs" dxfId="236" priority="38" operator="between">
      <formula>2</formula>
      <formula>3.49</formula>
    </cfRule>
    <cfRule type="cellIs" dxfId="235" priority="39" operator="lessThan">
      <formula>2</formula>
    </cfRule>
  </conditionalFormatting>
  <conditionalFormatting sqref="H31">
    <cfRule type="cellIs" dxfId="234" priority="34" operator="greaterThan">
      <formula>3.49</formula>
    </cfRule>
    <cfRule type="cellIs" dxfId="233" priority="35" operator="between">
      <formula>2</formula>
      <formula>3.49</formula>
    </cfRule>
    <cfRule type="cellIs" dxfId="232" priority="36" operator="lessThan">
      <formula>2</formula>
    </cfRule>
  </conditionalFormatting>
  <conditionalFormatting sqref="H32">
    <cfRule type="cellIs" dxfId="231" priority="31" operator="greaterThan">
      <formula>3.49</formula>
    </cfRule>
    <cfRule type="cellIs" dxfId="230" priority="32" operator="between">
      <formula>2</formula>
      <formula>3.49</formula>
    </cfRule>
    <cfRule type="cellIs" dxfId="229" priority="33" operator="lessThan">
      <formula>2</formula>
    </cfRule>
  </conditionalFormatting>
  <conditionalFormatting sqref="H33">
    <cfRule type="cellIs" dxfId="228" priority="28" operator="greaterThan">
      <formula>3.49</formula>
    </cfRule>
    <cfRule type="cellIs" dxfId="227" priority="29" operator="between">
      <formula>2</formula>
      <formula>3.49</formula>
    </cfRule>
    <cfRule type="cellIs" dxfId="226" priority="30" operator="lessThan">
      <formula>2</formula>
    </cfRule>
  </conditionalFormatting>
  <conditionalFormatting sqref="H34">
    <cfRule type="cellIs" dxfId="225" priority="25" operator="greaterThan">
      <formula>3.49</formula>
    </cfRule>
    <cfRule type="cellIs" dxfId="224" priority="26" operator="between">
      <formula>2</formula>
      <formula>3.49</formula>
    </cfRule>
    <cfRule type="cellIs" dxfId="223" priority="27" operator="lessThan">
      <formula>2</formula>
    </cfRule>
  </conditionalFormatting>
  <conditionalFormatting sqref="H35">
    <cfRule type="cellIs" dxfId="222" priority="22" operator="greaterThan">
      <formula>3.49</formula>
    </cfRule>
    <cfRule type="cellIs" dxfId="221" priority="23" operator="between">
      <formula>2</formula>
      <formula>3.49</formula>
    </cfRule>
    <cfRule type="cellIs" dxfId="220" priority="24" operator="lessThan">
      <formula>2</formula>
    </cfRule>
  </conditionalFormatting>
  <conditionalFormatting sqref="H40">
    <cfRule type="cellIs" dxfId="219" priority="19" operator="greaterThan">
      <formula>3.49</formula>
    </cfRule>
    <cfRule type="cellIs" dxfId="218" priority="20" operator="between">
      <formula>2</formula>
      <formula>3.49</formula>
    </cfRule>
    <cfRule type="cellIs" dxfId="217" priority="21" operator="lessThan">
      <formula>2</formula>
    </cfRule>
  </conditionalFormatting>
  <conditionalFormatting sqref="H36">
    <cfRule type="cellIs" dxfId="216" priority="16" operator="greaterThan">
      <formula>3.49</formula>
    </cfRule>
    <cfRule type="cellIs" dxfId="215" priority="17" operator="between">
      <formula>2</formula>
      <formula>3.49</formula>
    </cfRule>
    <cfRule type="cellIs" dxfId="214" priority="18" operator="lessThan">
      <formula>2</formula>
    </cfRule>
  </conditionalFormatting>
  <conditionalFormatting sqref="H37">
    <cfRule type="cellIs" dxfId="213" priority="13" operator="greaterThan">
      <formula>3.49</formula>
    </cfRule>
    <cfRule type="cellIs" dxfId="212" priority="14" operator="between">
      <formula>2</formula>
      <formula>3.49</formula>
    </cfRule>
    <cfRule type="cellIs" dxfId="211" priority="15" operator="lessThan">
      <formula>2</formula>
    </cfRule>
  </conditionalFormatting>
  <conditionalFormatting sqref="H38">
    <cfRule type="cellIs" dxfId="210" priority="10" operator="greaterThan">
      <formula>3.49</formula>
    </cfRule>
    <cfRule type="cellIs" dxfId="209" priority="11" operator="between">
      <formula>2</formula>
      <formula>3.49</formula>
    </cfRule>
    <cfRule type="cellIs" dxfId="208" priority="12" operator="lessThan">
      <formula>2</formula>
    </cfRule>
  </conditionalFormatting>
  <conditionalFormatting sqref="H39">
    <cfRule type="cellIs" dxfId="207" priority="7" operator="greaterThan">
      <formula>3.49</formula>
    </cfRule>
    <cfRule type="cellIs" dxfId="206" priority="8" operator="between">
      <formula>2</formula>
      <formula>3.49</formula>
    </cfRule>
    <cfRule type="cellIs" dxfId="205" priority="9" operator="lessThan">
      <formula>2</formula>
    </cfRule>
  </conditionalFormatting>
  <conditionalFormatting sqref="H41">
    <cfRule type="cellIs" dxfId="204" priority="4" operator="greaterThan">
      <formula>3.49</formula>
    </cfRule>
    <cfRule type="cellIs" dxfId="203" priority="5" operator="between">
      <formula>2</formula>
      <formula>3.49</formula>
    </cfRule>
    <cfRule type="cellIs" dxfId="202" priority="6" operator="lessThan">
      <formula>2</formula>
    </cfRule>
  </conditionalFormatting>
  <conditionalFormatting sqref="H43">
    <cfRule type="cellIs" dxfId="201" priority="1" operator="greaterThan">
      <formula>3.49</formula>
    </cfRule>
    <cfRule type="cellIs" dxfId="200" priority="2" operator="between">
      <formula>2</formula>
      <formula>3.49</formula>
    </cfRule>
    <cfRule type="cellIs" dxfId="199" priority="3" operator="lessThan">
      <formula>2</formula>
    </cfRule>
  </conditionalFormatting>
  <pageMargins left="0.7" right="0.7" top="0.75" bottom="0.75" header="0.3" footer="0.3"/>
  <pageSetup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0:Q58"/>
  <sheetViews>
    <sheetView rightToLeft="1" topLeftCell="B4" zoomScale="70" zoomScaleNormal="70" zoomScaleSheetLayoutView="89" workbookViewId="0">
      <selection activeCell="J5" sqref="J5"/>
    </sheetView>
  </sheetViews>
  <sheetFormatPr defaultColWidth="9.109375" defaultRowHeight="14.4" x14ac:dyDescent="0.3"/>
  <cols>
    <col min="1" max="2" width="7" style="1" customWidth="1"/>
    <col min="3" max="3" width="21.109375" style="1" bestFit="1" customWidth="1"/>
    <col min="4" max="4" width="28" style="1" bestFit="1" customWidth="1"/>
    <col min="5" max="5" width="46.88671875" style="1" bestFit="1" customWidth="1"/>
    <col min="6" max="7" width="0" style="1" hidden="1" customWidth="1"/>
    <col min="8" max="8" width="11.88671875" style="1" hidden="1" customWidth="1"/>
    <col min="9" max="12" width="9.109375" style="1"/>
    <col min="13" max="13" width="11.44140625" style="1" customWidth="1"/>
    <col min="14" max="16384" width="9.109375" style="1"/>
  </cols>
  <sheetData>
    <row r="10" spans="2:17" x14ac:dyDescent="0.3">
      <c r="B10" s="169" t="s">
        <v>0</v>
      </c>
      <c r="C10" s="169" t="s">
        <v>1</v>
      </c>
      <c r="D10" s="169" t="s">
        <v>2</v>
      </c>
      <c r="E10" s="169" t="s">
        <v>3</v>
      </c>
      <c r="F10" s="169" t="s">
        <v>4</v>
      </c>
      <c r="G10" s="169" t="s">
        <v>5</v>
      </c>
      <c r="H10" s="169" t="s">
        <v>6</v>
      </c>
      <c r="I10" s="189" t="s">
        <v>49</v>
      </c>
      <c r="J10" s="190"/>
      <c r="K10" s="190"/>
      <c r="L10" s="191"/>
      <c r="M10" s="189" t="s">
        <v>49</v>
      </c>
      <c r="N10" s="190"/>
      <c r="O10" s="190"/>
      <c r="P10" s="191"/>
      <c r="Q10" s="169" t="s">
        <v>53</v>
      </c>
    </row>
    <row r="11" spans="2:17" x14ac:dyDescent="0.3">
      <c r="B11" s="169"/>
      <c r="C11" s="169"/>
      <c r="D11" s="169"/>
      <c r="E11" s="169"/>
      <c r="F11" s="169"/>
      <c r="G11" s="169"/>
      <c r="H11" s="169"/>
      <c r="I11" s="14">
        <v>2013</v>
      </c>
      <c r="J11" s="14">
        <v>2014</v>
      </c>
      <c r="K11" s="14">
        <v>2015</v>
      </c>
      <c r="L11" s="51">
        <v>2016</v>
      </c>
      <c r="M11" s="14">
        <v>2013</v>
      </c>
      <c r="N11" s="14">
        <v>2014</v>
      </c>
      <c r="O11" s="14">
        <v>2015</v>
      </c>
      <c r="P11" s="51">
        <v>2016</v>
      </c>
      <c r="Q11" s="169"/>
    </row>
    <row r="12" spans="2:17" x14ac:dyDescent="0.3">
      <c r="B12" s="4">
        <v>1</v>
      </c>
      <c r="C12" s="165" t="s">
        <v>7</v>
      </c>
      <c r="D12" s="7" t="s">
        <v>8</v>
      </c>
      <c r="E12" s="7" t="s">
        <v>9</v>
      </c>
      <c r="F12" s="3" t="e">
        <f>#REF!</f>
        <v>#REF!</v>
      </c>
      <c r="G12" s="3" t="e">
        <f>#REF!</f>
        <v>#REF!</v>
      </c>
      <c r="H12" s="6" t="e">
        <f t="shared" ref="H12:H44" si="0">F12+G12</f>
        <v>#REF!</v>
      </c>
      <c r="I12" s="49"/>
      <c r="J12" s="49">
        <v>40</v>
      </c>
      <c r="K12" s="49"/>
      <c r="L12" s="49">
        <v>40</v>
      </c>
      <c r="M12" s="167">
        <f>SUM(I12:I15)</f>
        <v>70</v>
      </c>
      <c r="N12" s="167">
        <f>SUM(J12:J15)</f>
        <v>70</v>
      </c>
      <c r="O12" s="167">
        <f>SUM(K12:K15)</f>
        <v>70</v>
      </c>
      <c r="P12" s="181">
        <f>SUM(L12:L15)</f>
        <v>70</v>
      </c>
      <c r="Q12" s="180">
        <f>P12+O12+N12+M12</f>
        <v>280</v>
      </c>
    </row>
    <row r="13" spans="2:17" x14ac:dyDescent="0.3">
      <c r="B13" s="4">
        <v>2</v>
      </c>
      <c r="C13" s="165"/>
      <c r="D13" s="7" t="s">
        <v>10</v>
      </c>
      <c r="E13" s="7" t="s">
        <v>11</v>
      </c>
      <c r="F13" s="3" t="e">
        <f>#REF!</f>
        <v>#REF!</v>
      </c>
      <c r="G13" s="3" t="e">
        <f>#REF!</f>
        <v>#REF!</v>
      </c>
      <c r="H13" s="6" t="e">
        <f t="shared" si="0"/>
        <v>#REF!</v>
      </c>
      <c r="I13" s="49">
        <v>30</v>
      </c>
      <c r="J13" s="49"/>
      <c r="K13" s="49">
        <v>30</v>
      </c>
      <c r="L13" s="49"/>
      <c r="M13" s="167"/>
      <c r="N13" s="167"/>
      <c r="O13" s="167"/>
      <c r="P13" s="182"/>
      <c r="Q13" s="180"/>
    </row>
    <row r="14" spans="2:17" x14ac:dyDescent="0.3">
      <c r="B14" s="4">
        <v>3</v>
      </c>
      <c r="C14" s="165"/>
      <c r="D14" s="7" t="s">
        <v>10</v>
      </c>
      <c r="E14" s="7" t="s">
        <v>12</v>
      </c>
      <c r="F14" s="3" t="e">
        <f>#REF!</f>
        <v>#REF!</v>
      </c>
      <c r="G14" s="3" t="e">
        <f>#REF!</f>
        <v>#REF!</v>
      </c>
      <c r="H14" s="6" t="e">
        <f t="shared" si="0"/>
        <v>#REF!</v>
      </c>
      <c r="I14" s="49">
        <v>40</v>
      </c>
      <c r="J14" s="49"/>
      <c r="K14" s="49">
        <v>40</v>
      </c>
      <c r="L14" s="49"/>
      <c r="M14" s="167"/>
      <c r="N14" s="167"/>
      <c r="O14" s="167"/>
      <c r="P14" s="182"/>
      <c r="Q14" s="180"/>
    </row>
    <row r="15" spans="2:17" x14ac:dyDescent="0.3">
      <c r="B15" s="4">
        <v>4</v>
      </c>
      <c r="C15" s="165"/>
      <c r="D15" s="7" t="s">
        <v>13</v>
      </c>
      <c r="E15" s="7" t="s">
        <v>14</v>
      </c>
      <c r="F15" s="3" t="e">
        <f>#REF!</f>
        <v>#REF!</v>
      </c>
      <c r="G15" s="3" t="e">
        <f>#REF!</f>
        <v>#REF!</v>
      </c>
      <c r="H15" s="6" t="e">
        <f t="shared" si="0"/>
        <v>#REF!</v>
      </c>
      <c r="I15" s="49"/>
      <c r="J15" s="49">
        <v>30</v>
      </c>
      <c r="K15" s="49"/>
      <c r="L15" s="49">
        <v>30</v>
      </c>
      <c r="M15" s="167"/>
      <c r="N15" s="167"/>
      <c r="O15" s="167"/>
      <c r="P15" s="183"/>
      <c r="Q15" s="180"/>
    </row>
    <row r="16" spans="2:17" x14ac:dyDescent="0.3">
      <c r="B16" s="4">
        <v>5</v>
      </c>
      <c r="C16" s="165" t="s">
        <v>15</v>
      </c>
      <c r="D16" s="7" t="s">
        <v>16</v>
      </c>
      <c r="E16" s="7" t="s">
        <v>57</v>
      </c>
      <c r="F16" s="3" t="e">
        <f>#REF!</f>
        <v>#REF!</v>
      </c>
      <c r="G16" s="3" t="e">
        <f>#REF!</f>
        <v>#REF!</v>
      </c>
      <c r="H16" s="6" t="e">
        <f t="shared" si="0"/>
        <v>#REF!</v>
      </c>
      <c r="I16" s="49"/>
      <c r="J16" s="49">
        <v>30</v>
      </c>
      <c r="K16" s="49"/>
      <c r="L16" s="49">
        <v>30</v>
      </c>
      <c r="M16" s="167">
        <f>SUM(I16:I20)</f>
        <v>60</v>
      </c>
      <c r="N16" s="167">
        <f>SUM(J16:J20)</f>
        <v>90</v>
      </c>
      <c r="O16" s="167">
        <f>SUM(K16:K20)</f>
        <v>35</v>
      </c>
      <c r="P16" s="181">
        <f>SUM(L16:L20)</f>
        <v>115</v>
      </c>
      <c r="Q16" s="180">
        <f>P16+O16+N16+M16</f>
        <v>300</v>
      </c>
    </row>
    <row r="17" spans="2:17" x14ac:dyDescent="0.3">
      <c r="B17" s="4">
        <v>6</v>
      </c>
      <c r="C17" s="165"/>
      <c r="D17" s="7" t="s">
        <v>17</v>
      </c>
      <c r="E17" s="7" t="s">
        <v>50</v>
      </c>
      <c r="F17" s="3" t="e">
        <f>#REF!</f>
        <v>#REF!</v>
      </c>
      <c r="G17" s="3" t="e">
        <f>#REF!</f>
        <v>#REF!</v>
      </c>
      <c r="H17" s="6" t="e">
        <f t="shared" si="0"/>
        <v>#REF!</v>
      </c>
      <c r="I17" s="49"/>
      <c r="J17" s="49">
        <v>25</v>
      </c>
      <c r="K17" s="49"/>
      <c r="L17" s="49">
        <v>25</v>
      </c>
      <c r="M17" s="167"/>
      <c r="N17" s="167"/>
      <c r="O17" s="167"/>
      <c r="P17" s="182"/>
      <c r="Q17" s="180"/>
    </row>
    <row r="18" spans="2:17" x14ac:dyDescent="0.3">
      <c r="B18" s="4">
        <v>7</v>
      </c>
      <c r="C18" s="165"/>
      <c r="D18" s="7" t="s">
        <v>17</v>
      </c>
      <c r="E18" s="7" t="s">
        <v>18</v>
      </c>
      <c r="F18" s="3" t="e">
        <f>#REF!</f>
        <v>#REF!</v>
      </c>
      <c r="G18" s="3" t="e">
        <f>#REF!</f>
        <v>#REF!</v>
      </c>
      <c r="H18" s="6" t="e">
        <f t="shared" si="0"/>
        <v>#REF!</v>
      </c>
      <c r="I18" s="49">
        <v>35</v>
      </c>
      <c r="J18" s="49"/>
      <c r="K18" s="49">
        <v>35</v>
      </c>
      <c r="L18" s="49"/>
      <c r="M18" s="167"/>
      <c r="N18" s="167"/>
      <c r="O18" s="167"/>
      <c r="P18" s="182"/>
      <c r="Q18" s="180"/>
    </row>
    <row r="19" spans="2:17" x14ac:dyDescent="0.3">
      <c r="B19" s="4">
        <v>8</v>
      </c>
      <c r="C19" s="165"/>
      <c r="D19" s="7" t="s">
        <v>17</v>
      </c>
      <c r="E19" s="7" t="s">
        <v>51</v>
      </c>
      <c r="F19" s="3" t="e">
        <f>#REF!</f>
        <v>#REF!</v>
      </c>
      <c r="G19" s="3" t="e">
        <f>#REF!</f>
        <v>#REF!</v>
      </c>
      <c r="H19" s="6" t="e">
        <f t="shared" si="0"/>
        <v>#REF!</v>
      </c>
      <c r="I19" s="49">
        <v>25</v>
      </c>
      <c r="J19" s="49"/>
      <c r="K19" s="49"/>
      <c r="L19" s="49">
        <v>25</v>
      </c>
      <c r="M19" s="167"/>
      <c r="N19" s="167"/>
      <c r="O19" s="167"/>
      <c r="P19" s="182"/>
      <c r="Q19" s="180"/>
    </row>
    <row r="20" spans="2:17" x14ac:dyDescent="0.3">
      <c r="B20" s="4">
        <v>9</v>
      </c>
      <c r="C20" s="165"/>
      <c r="D20" s="7" t="s">
        <v>17</v>
      </c>
      <c r="E20" s="7" t="s">
        <v>43</v>
      </c>
      <c r="F20" s="3" t="e">
        <f>#REF!</f>
        <v>#REF!</v>
      </c>
      <c r="G20" s="3" t="e">
        <f>#REF!</f>
        <v>#REF!</v>
      </c>
      <c r="H20" s="6" t="e">
        <f t="shared" si="0"/>
        <v>#REF!</v>
      </c>
      <c r="I20" s="49"/>
      <c r="J20" s="49">
        <v>35</v>
      </c>
      <c r="K20" s="49"/>
      <c r="L20" s="49">
        <v>35</v>
      </c>
      <c r="M20" s="167"/>
      <c r="N20" s="167"/>
      <c r="O20" s="167"/>
      <c r="P20" s="183"/>
      <c r="Q20" s="180"/>
    </row>
    <row r="21" spans="2:17" x14ac:dyDescent="0.3">
      <c r="B21" s="4">
        <v>10</v>
      </c>
      <c r="C21" s="165" t="s">
        <v>19</v>
      </c>
      <c r="D21" s="7" t="s">
        <v>20</v>
      </c>
      <c r="E21" s="7" t="s">
        <v>21</v>
      </c>
      <c r="F21" s="3" t="e">
        <f>#REF!</f>
        <v>#REF!</v>
      </c>
      <c r="G21" s="3" t="e">
        <f>#REF!</f>
        <v>#REF!</v>
      </c>
      <c r="H21" s="6" t="e">
        <f t="shared" si="0"/>
        <v>#REF!</v>
      </c>
      <c r="I21" s="49">
        <v>30</v>
      </c>
      <c r="J21" s="49"/>
      <c r="K21" s="49">
        <v>30</v>
      </c>
      <c r="L21" s="49"/>
      <c r="M21" s="167">
        <f>SUM(I21:I23)</f>
        <v>30</v>
      </c>
      <c r="N21" s="167">
        <f>SUM(J21:J23)</f>
        <v>65</v>
      </c>
      <c r="O21" s="167">
        <f>SUM(K21:K23)</f>
        <v>30</v>
      </c>
      <c r="P21" s="181">
        <f>SUM(L21:L23)</f>
        <v>65</v>
      </c>
      <c r="Q21" s="180">
        <f>P21+O21+N21+M21</f>
        <v>190</v>
      </c>
    </row>
    <row r="22" spans="2:17" x14ac:dyDescent="0.3">
      <c r="B22" s="4">
        <v>11</v>
      </c>
      <c r="C22" s="165"/>
      <c r="D22" s="7" t="s">
        <v>20</v>
      </c>
      <c r="E22" s="7" t="s">
        <v>22</v>
      </c>
      <c r="F22" s="3" t="e">
        <f>#REF!</f>
        <v>#REF!</v>
      </c>
      <c r="G22" s="3" t="e">
        <f>#REF!</f>
        <v>#REF!</v>
      </c>
      <c r="H22" s="6" t="e">
        <f t="shared" si="0"/>
        <v>#REF!</v>
      </c>
      <c r="I22" s="49"/>
      <c r="J22" s="49">
        <v>30</v>
      </c>
      <c r="K22" s="49"/>
      <c r="L22" s="49">
        <v>30</v>
      </c>
      <c r="M22" s="167"/>
      <c r="N22" s="167"/>
      <c r="O22" s="167"/>
      <c r="P22" s="182"/>
      <c r="Q22" s="180"/>
    </row>
    <row r="23" spans="2:17" x14ac:dyDescent="0.3">
      <c r="B23" s="4">
        <v>12</v>
      </c>
      <c r="C23" s="165"/>
      <c r="D23" s="7" t="s">
        <v>23</v>
      </c>
      <c r="E23" s="7" t="s">
        <v>23</v>
      </c>
      <c r="F23" s="3" t="e">
        <f>#REF!</f>
        <v>#REF!</v>
      </c>
      <c r="G23" s="3" t="e">
        <f>#REF!</f>
        <v>#REF!</v>
      </c>
      <c r="H23" s="6" t="e">
        <f t="shared" si="0"/>
        <v>#REF!</v>
      </c>
      <c r="I23" s="49"/>
      <c r="J23" s="49">
        <v>35</v>
      </c>
      <c r="K23" s="49"/>
      <c r="L23" s="49">
        <v>35</v>
      </c>
      <c r="M23" s="167"/>
      <c r="N23" s="167"/>
      <c r="O23" s="167"/>
      <c r="P23" s="183"/>
      <c r="Q23" s="180"/>
    </row>
    <row r="24" spans="2:17" x14ac:dyDescent="0.3">
      <c r="B24" s="4">
        <v>13</v>
      </c>
      <c r="C24" s="167" t="s">
        <v>24</v>
      </c>
      <c r="D24" s="2" t="s">
        <v>25</v>
      </c>
      <c r="E24" s="2" t="s">
        <v>26</v>
      </c>
      <c r="F24" s="3" t="e">
        <f>#REF!</f>
        <v>#REF!</v>
      </c>
      <c r="G24" s="3" t="e">
        <f>#REF!</f>
        <v>#REF!</v>
      </c>
      <c r="H24" s="6" t="e">
        <f t="shared" si="0"/>
        <v>#REF!</v>
      </c>
      <c r="I24" s="48"/>
      <c r="J24" s="48">
        <v>30</v>
      </c>
      <c r="K24" s="48"/>
      <c r="L24" s="48">
        <v>30</v>
      </c>
      <c r="M24" s="167">
        <f>SUM(I24:I40)</f>
        <v>30</v>
      </c>
      <c r="N24" s="167">
        <f>SUM(J24:J40)</f>
        <v>225</v>
      </c>
      <c r="O24" s="167">
        <f>SUM(K24:K40)</f>
        <v>280</v>
      </c>
      <c r="P24" s="181">
        <f>SUM(L24:L40)</f>
        <v>225</v>
      </c>
      <c r="Q24" s="180">
        <f>P24+O24+N24+M24</f>
        <v>760</v>
      </c>
    </row>
    <row r="25" spans="2:17" x14ac:dyDescent="0.3">
      <c r="B25" s="4">
        <v>14</v>
      </c>
      <c r="C25" s="167"/>
      <c r="D25" s="2" t="s">
        <v>25</v>
      </c>
      <c r="E25" s="2" t="s">
        <v>27</v>
      </c>
      <c r="F25" s="3" t="e">
        <f>#REF!</f>
        <v>#REF!</v>
      </c>
      <c r="G25" s="3" t="e">
        <f>#REF!</f>
        <v>#REF!</v>
      </c>
      <c r="H25" s="6" t="e">
        <f t="shared" si="0"/>
        <v>#REF!</v>
      </c>
      <c r="I25" s="48"/>
      <c r="J25" s="48">
        <v>40</v>
      </c>
      <c r="K25" s="49"/>
      <c r="L25" s="48">
        <v>40</v>
      </c>
      <c r="M25" s="167"/>
      <c r="N25" s="167"/>
      <c r="O25" s="167"/>
      <c r="P25" s="182"/>
      <c r="Q25" s="180"/>
    </row>
    <row r="26" spans="2:17" x14ac:dyDescent="0.3">
      <c r="B26" s="4">
        <v>15</v>
      </c>
      <c r="C26" s="167"/>
      <c r="D26" s="2" t="s">
        <v>25</v>
      </c>
      <c r="E26" s="2" t="s">
        <v>28</v>
      </c>
      <c r="F26" s="3" t="e">
        <f>#REF!</f>
        <v>#REF!</v>
      </c>
      <c r="G26" s="3" t="e">
        <f>#REF!</f>
        <v>#REF!</v>
      </c>
      <c r="H26" s="6" t="e">
        <f t="shared" si="0"/>
        <v>#REF!</v>
      </c>
      <c r="I26" s="48"/>
      <c r="J26" s="48"/>
      <c r="K26" s="48">
        <v>25</v>
      </c>
      <c r="L26" s="48"/>
      <c r="M26" s="167"/>
      <c r="N26" s="167"/>
      <c r="O26" s="167"/>
      <c r="P26" s="182"/>
      <c r="Q26" s="180"/>
    </row>
    <row r="27" spans="2:17" x14ac:dyDescent="0.3">
      <c r="B27" s="4">
        <v>16</v>
      </c>
      <c r="C27" s="167"/>
      <c r="D27" s="2" t="s">
        <v>29</v>
      </c>
      <c r="E27" s="2" t="s">
        <v>44</v>
      </c>
      <c r="F27" s="3" t="e">
        <f>#REF!</f>
        <v>#REF!</v>
      </c>
      <c r="G27" s="3" t="e">
        <f>#REF!</f>
        <v>#REF!</v>
      </c>
      <c r="H27" s="6" t="e">
        <f t="shared" si="0"/>
        <v>#REF!</v>
      </c>
      <c r="I27" s="48"/>
      <c r="J27" s="48"/>
      <c r="K27" s="48">
        <v>30</v>
      </c>
      <c r="L27" s="48"/>
      <c r="M27" s="167"/>
      <c r="N27" s="167"/>
      <c r="O27" s="167"/>
      <c r="P27" s="182"/>
      <c r="Q27" s="180"/>
    </row>
    <row r="28" spans="2:17" x14ac:dyDescent="0.3">
      <c r="B28" s="4">
        <v>17</v>
      </c>
      <c r="C28" s="167"/>
      <c r="D28" s="2" t="s">
        <v>29</v>
      </c>
      <c r="E28" s="2" t="s">
        <v>45</v>
      </c>
      <c r="F28" s="3" t="e">
        <f>#REF!</f>
        <v>#REF!</v>
      </c>
      <c r="G28" s="3" t="e">
        <f>#REF!</f>
        <v>#REF!</v>
      </c>
      <c r="H28" s="6" t="e">
        <f t="shared" si="0"/>
        <v>#REF!</v>
      </c>
      <c r="I28" s="48"/>
      <c r="J28" s="48"/>
      <c r="K28" s="48">
        <v>30</v>
      </c>
      <c r="L28" s="48"/>
      <c r="M28" s="167"/>
      <c r="N28" s="167"/>
      <c r="O28" s="167"/>
      <c r="P28" s="182"/>
      <c r="Q28" s="180"/>
    </row>
    <row r="29" spans="2:17" x14ac:dyDescent="0.3">
      <c r="B29" s="4">
        <v>18</v>
      </c>
      <c r="C29" s="167"/>
      <c r="D29" s="2" t="s">
        <v>29</v>
      </c>
      <c r="E29" s="2" t="s">
        <v>46</v>
      </c>
      <c r="F29" s="3" t="e">
        <f>#REF!</f>
        <v>#REF!</v>
      </c>
      <c r="G29" s="3" t="e">
        <f>#REF!</f>
        <v>#REF!</v>
      </c>
      <c r="H29" s="6" t="e">
        <f t="shared" si="0"/>
        <v>#REF!</v>
      </c>
      <c r="I29" s="48"/>
      <c r="J29" s="48" t="s">
        <v>79</v>
      </c>
      <c r="K29" s="48">
        <v>30</v>
      </c>
      <c r="L29" s="48"/>
      <c r="M29" s="167"/>
      <c r="N29" s="167"/>
      <c r="O29" s="167"/>
      <c r="P29" s="182"/>
      <c r="Q29" s="180"/>
    </row>
    <row r="30" spans="2:17" x14ac:dyDescent="0.3">
      <c r="B30" s="4">
        <v>19</v>
      </c>
      <c r="C30" s="167"/>
      <c r="D30" s="2" t="s">
        <v>29</v>
      </c>
      <c r="E30" s="2" t="s">
        <v>47</v>
      </c>
      <c r="F30" s="3" t="e">
        <f>#REF!</f>
        <v>#REF!</v>
      </c>
      <c r="G30" s="3" t="e">
        <f>#REF!</f>
        <v>#REF!</v>
      </c>
      <c r="H30" s="6" t="e">
        <f t="shared" si="0"/>
        <v>#REF!</v>
      </c>
      <c r="I30" s="48"/>
      <c r="J30" s="48"/>
      <c r="K30" s="48">
        <v>30</v>
      </c>
      <c r="L30" s="48"/>
      <c r="M30" s="167"/>
      <c r="N30" s="167"/>
      <c r="O30" s="167"/>
      <c r="P30" s="182"/>
      <c r="Q30" s="180"/>
    </row>
    <row r="31" spans="2:17" x14ac:dyDescent="0.3">
      <c r="B31" s="4">
        <v>20</v>
      </c>
      <c r="C31" s="167"/>
      <c r="D31" s="2" t="s">
        <v>29</v>
      </c>
      <c r="E31" s="2" t="s">
        <v>48</v>
      </c>
      <c r="F31" s="3" t="e">
        <f>#REF!</f>
        <v>#REF!</v>
      </c>
      <c r="G31" s="3" t="e">
        <f>#REF!</f>
        <v>#REF!</v>
      </c>
      <c r="H31" s="6" t="e">
        <f t="shared" si="0"/>
        <v>#REF!</v>
      </c>
      <c r="I31" s="48"/>
      <c r="J31" s="48"/>
      <c r="K31" s="50">
        <v>25</v>
      </c>
      <c r="L31" s="48"/>
      <c r="M31" s="167"/>
      <c r="N31" s="167"/>
      <c r="O31" s="167"/>
      <c r="P31" s="182"/>
      <c r="Q31" s="180"/>
    </row>
    <row r="32" spans="2:17" x14ac:dyDescent="0.3">
      <c r="B32" s="4">
        <v>21</v>
      </c>
      <c r="C32" s="167"/>
      <c r="D32" s="2" t="s">
        <v>29</v>
      </c>
      <c r="E32" s="2" t="s">
        <v>30</v>
      </c>
      <c r="F32" s="3" t="e">
        <f>#REF!</f>
        <v>#REF!</v>
      </c>
      <c r="G32" s="3" t="e">
        <f>#REF!</f>
        <v>#REF!</v>
      </c>
      <c r="H32" s="6" t="e">
        <f t="shared" si="0"/>
        <v>#REF!</v>
      </c>
      <c r="I32" s="48"/>
      <c r="J32" s="48"/>
      <c r="K32" s="48">
        <v>25</v>
      </c>
      <c r="L32" s="48"/>
      <c r="M32" s="167"/>
      <c r="N32" s="167"/>
      <c r="O32" s="167"/>
      <c r="P32" s="182"/>
      <c r="Q32" s="180"/>
    </row>
    <row r="33" spans="2:17" x14ac:dyDescent="0.3">
      <c r="B33" s="4">
        <v>22</v>
      </c>
      <c r="C33" s="167"/>
      <c r="D33" s="2" t="s">
        <v>29</v>
      </c>
      <c r="E33" s="2" t="s">
        <v>31</v>
      </c>
      <c r="F33" s="3" t="e">
        <f>#REF!</f>
        <v>#REF!</v>
      </c>
      <c r="G33" s="3" t="e">
        <f>#REF!</f>
        <v>#REF!</v>
      </c>
      <c r="H33" s="6" t="e">
        <f t="shared" si="0"/>
        <v>#REF!</v>
      </c>
      <c r="I33" s="48"/>
      <c r="J33" s="48">
        <v>40</v>
      </c>
      <c r="K33" s="48"/>
      <c r="L33" s="48">
        <v>40</v>
      </c>
      <c r="M33" s="167"/>
      <c r="N33" s="167"/>
      <c r="O33" s="167"/>
      <c r="P33" s="182"/>
      <c r="Q33" s="180"/>
    </row>
    <row r="34" spans="2:17" x14ac:dyDescent="0.3">
      <c r="B34" s="4">
        <v>23</v>
      </c>
      <c r="C34" s="167"/>
      <c r="D34" s="2" t="s">
        <v>29</v>
      </c>
      <c r="E34" s="2" t="s">
        <v>74</v>
      </c>
      <c r="F34" s="3" t="e">
        <f>#REF!</f>
        <v>#REF!</v>
      </c>
      <c r="G34" s="3" t="e">
        <f>#REF!</f>
        <v>#REF!</v>
      </c>
      <c r="H34" s="6" t="e">
        <f t="shared" si="0"/>
        <v>#REF!</v>
      </c>
      <c r="I34" s="48"/>
      <c r="J34" s="48"/>
      <c r="K34" s="48">
        <v>25</v>
      </c>
      <c r="L34" s="48"/>
      <c r="M34" s="167"/>
      <c r="N34" s="167"/>
      <c r="O34" s="167"/>
      <c r="P34" s="182"/>
      <c r="Q34" s="180"/>
    </row>
    <row r="35" spans="2:17" x14ac:dyDescent="0.3">
      <c r="B35" s="4">
        <v>24</v>
      </c>
      <c r="C35" s="167"/>
      <c r="D35" s="2" t="s">
        <v>32</v>
      </c>
      <c r="E35" s="2" t="s">
        <v>33</v>
      </c>
      <c r="F35" s="3" t="e">
        <f>#REF!</f>
        <v>#REF!</v>
      </c>
      <c r="G35" s="3" t="e">
        <f>#REF!</f>
        <v>#REF!</v>
      </c>
      <c r="H35" s="6" t="e">
        <f t="shared" si="0"/>
        <v>#REF!</v>
      </c>
      <c r="I35" s="48"/>
      <c r="J35" s="48">
        <v>25</v>
      </c>
      <c r="K35" s="2"/>
      <c r="L35" s="48">
        <v>25</v>
      </c>
      <c r="M35" s="167"/>
      <c r="N35" s="167"/>
      <c r="O35" s="167"/>
      <c r="P35" s="182"/>
      <c r="Q35" s="180"/>
    </row>
    <row r="36" spans="2:17" x14ac:dyDescent="0.3">
      <c r="B36" s="4">
        <v>25</v>
      </c>
      <c r="C36" s="167"/>
      <c r="D36" s="2" t="s">
        <v>34</v>
      </c>
      <c r="E36" s="2" t="s">
        <v>63</v>
      </c>
      <c r="F36" s="3"/>
      <c r="G36" s="3"/>
      <c r="H36" s="6">
        <f t="shared" si="0"/>
        <v>0</v>
      </c>
      <c r="I36" s="50"/>
      <c r="J36" s="50">
        <v>30</v>
      </c>
      <c r="K36" s="48"/>
      <c r="L36" s="50">
        <v>30</v>
      </c>
      <c r="M36" s="167"/>
      <c r="N36" s="167"/>
      <c r="O36" s="167"/>
      <c r="P36" s="182"/>
      <c r="Q36" s="180"/>
    </row>
    <row r="37" spans="2:17" x14ac:dyDescent="0.3">
      <c r="B37" s="4">
        <v>26</v>
      </c>
      <c r="C37" s="167"/>
      <c r="D37" s="2" t="s">
        <v>34</v>
      </c>
      <c r="E37" s="2" t="s">
        <v>64</v>
      </c>
      <c r="F37" s="3"/>
      <c r="G37" s="3"/>
      <c r="H37" s="6">
        <f t="shared" si="0"/>
        <v>0</v>
      </c>
      <c r="I37" s="50"/>
      <c r="J37" s="50">
        <v>30</v>
      </c>
      <c r="K37" s="48"/>
      <c r="L37" s="50">
        <v>30</v>
      </c>
      <c r="M37" s="167"/>
      <c r="N37" s="167"/>
      <c r="O37" s="167"/>
      <c r="P37" s="182"/>
      <c r="Q37" s="180"/>
    </row>
    <row r="38" spans="2:17" x14ac:dyDescent="0.3">
      <c r="B38" s="4">
        <v>27</v>
      </c>
      <c r="C38" s="167"/>
      <c r="D38" s="2" t="s">
        <v>34</v>
      </c>
      <c r="E38" s="2" t="s">
        <v>65</v>
      </c>
      <c r="F38" s="3"/>
      <c r="G38" s="3"/>
      <c r="H38" s="6">
        <f t="shared" si="0"/>
        <v>0</v>
      </c>
      <c r="I38" s="50"/>
      <c r="J38" s="50"/>
      <c r="K38" s="48">
        <v>30</v>
      </c>
      <c r="L38" s="50"/>
      <c r="M38" s="167"/>
      <c r="N38" s="167"/>
      <c r="O38" s="167"/>
      <c r="P38" s="182"/>
      <c r="Q38" s="180"/>
    </row>
    <row r="39" spans="2:17" x14ac:dyDescent="0.3">
      <c r="B39" s="4">
        <v>28</v>
      </c>
      <c r="C39" s="167"/>
      <c r="D39" s="2" t="s">
        <v>34</v>
      </c>
      <c r="E39" s="2" t="s">
        <v>66</v>
      </c>
      <c r="F39" s="3"/>
      <c r="G39" s="3"/>
      <c r="H39" s="6">
        <f t="shared" si="0"/>
        <v>0</v>
      </c>
      <c r="I39" s="49">
        <v>30</v>
      </c>
      <c r="J39" s="48"/>
      <c r="K39" s="48">
        <v>30</v>
      </c>
      <c r="L39" s="48"/>
      <c r="M39" s="167"/>
      <c r="N39" s="167"/>
      <c r="O39" s="167"/>
      <c r="P39" s="182"/>
      <c r="Q39" s="180"/>
    </row>
    <row r="40" spans="2:17" x14ac:dyDescent="0.3">
      <c r="B40" s="4">
        <v>29</v>
      </c>
      <c r="C40" s="167"/>
      <c r="D40" s="2" t="s">
        <v>34</v>
      </c>
      <c r="E40" s="2" t="s">
        <v>67</v>
      </c>
      <c r="F40" s="3"/>
      <c r="G40" s="3"/>
      <c r="H40" s="6">
        <f t="shared" si="0"/>
        <v>0</v>
      </c>
      <c r="I40" s="50"/>
      <c r="J40" s="50">
        <v>30</v>
      </c>
      <c r="K40" s="48"/>
      <c r="L40" s="50">
        <v>30</v>
      </c>
      <c r="M40" s="167"/>
      <c r="N40" s="167"/>
      <c r="O40" s="167"/>
      <c r="P40" s="183"/>
      <c r="Q40" s="180"/>
    </row>
    <row r="41" spans="2:17" x14ac:dyDescent="0.3">
      <c r="B41" s="4">
        <v>30</v>
      </c>
      <c r="C41" s="167" t="s">
        <v>35</v>
      </c>
      <c r="D41" s="2" t="s">
        <v>36</v>
      </c>
      <c r="E41" s="2" t="s">
        <v>37</v>
      </c>
      <c r="F41" s="3" t="e">
        <f>#REF!</f>
        <v>#REF!</v>
      </c>
      <c r="G41" s="3" t="e">
        <f>#REF!</f>
        <v>#REF!</v>
      </c>
      <c r="H41" s="6" t="e">
        <f t="shared" si="0"/>
        <v>#REF!</v>
      </c>
      <c r="I41" s="48"/>
      <c r="J41" s="48">
        <v>40</v>
      </c>
      <c r="K41" s="48"/>
      <c r="L41" s="48">
        <v>40</v>
      </c>
      <c r="M41" s="167">
        <f>I41:I42</f>
        <v>0</v>
      </c>
      <c r="N41" s="167">
        <f>SUM(J41:J42)</f>
        <v>40</v>
      </c>
      <c r="O41" s="167">
        <f>K41+K42</f>
        <v>35</v>
      </c>
      <c r="P41" s="181">
        <f>SUM(L41:L42)</f>
        <v>40</v>
      </c>
      <c r="Q41" s="180">
        <f>P41+O41+N41+M41</f>
        <v>115</v>
      </c>
    </row>
    <row r="42" spans="2:17" x14ac:dyDescent="0.3">
      <c r="B42" s="4">
        <v>31</v>
      </c>
      <c r="C42" s="167"/>
      <c r="D42" s="2" t="s">
        <v>38</v>
      </c>
      <c r="E42" s="2" t="s">
        <v>39</v>
      </c>
      <c r="F42" s="3" t="e">
        <f>#REF!</f>
        <v>#REF!</v>
      </c>
      <c r="G42" s="3" t="e">
        <f>#REF!</f>
        <v>#REF!</v>
      </c>
      <c r="H42" s="6" t="e">
        <f t="shared" si="0"/>
        <v>#REF!</v>
      </c>
      <c r="I42" s="48"/>
      <c r="J42" s="48"/>
      <c r="K42" s="48">
        <v>35</v>
      </c>
      <c r="L42" s="48"/>
      <c r="M42" s="167"/>
      <c r="N42" s="167"/>
      <c r="O42" s="167"/>
      <c r="P42" s="183"/>
      <c r="Q42" s="180"/>
    </row>
    <row r="43" spans="2:17" x14ac:dyDescent="0.3">
      <c r="B43" s="4">
        <v>32</v>
      </c>
      <c r="C43" s="167" t="s">
        <v>40</v>
      </c>
      <c r="D43" s="2" t="s">
        <v>41</v>
      </c>
      <c r="E43" s="7" t="s">
        <v>42</v>
      </c>
      <c r="F43" s="3" t="e">
        <f>#REF!</f>
        <v>#REF!</v>
      </c>
      <c r="G43" s="3" t="e">
        <f>#REF!</f>
        <v>#REF!</v>
      </c>
      <c r="H43" s="6" t="e">
        <f t="shared" si="0"/>
        <v>#REF!</v>
      </c>
      <c r="I43" s="48"/>
      <c r="J43" s="48"/>
      <c r="K43" s="48">
        <v>35</v>
      </c>
      <c r="L43" s="48"/>
      <c r="M43" s="167">
        <f>I43:I44</f>
        <v>0</v>
      </c>
      <c r="N43" s="167">
        <f>SUM(J43:J44)</f>
        <v>0</v>
      </c>
      <c r="O43" s="167">
        <f>K43+K44</f>
        <v>65</v>
      </c>
      <c r="P43" s="181">
        <f>SUM(L43:L44)</f>
        <v>0</v>
      </c>
      <c r="Q43" s="180">
        <f>P43+O43+N43+M43</f>
        <v>65</v>
      </c>
    </row>
    <row r="44" spans="2:17" x14ac:dyDescent="0.3">
      <c r="B44" s="4">
        <v>33</v>
      </c>
      <c r="C44" s="167"/>
      <c r="D44" s="2" t="s">
        <v>41</v>
      </c>
      <c r="E44" s="7" t="s">
        <v>54</v>
      </c>
      <c r="F44" s="3" t="e">
        <f>#REF!</f>
        <v>#REF!</v>
      </c>
      <c r="G44" s="3" t="e">
        <f>#REF!</f>
        <v>#REF!</v>
      </c>
      <c r="H44" s="6" t="e">
        <f t="shared" si="0"/>
        <v>#REF!</v>
      </c>
      <c r="I44" s="48"/>
      <c r="J44" s="48"/>
      <c r="K44" s="48">
        <v>30</v>
      </c>
      <c r="L44" s="48"/>
      <c r="M44" s="167"/>
      <c r="N44" s="167"/>
      <c r="O44" s="167"/>
      <c r="P44" s="183"/>
      <c r="Q44" s="180"/>
    </row>
    <row r="45" spans="2:17" x14ac:dyDescent="0.3">
      <c r="B45" s="188" t="s">
        <v>53</v>
      </c>
      <c r="C45" s="188"/>
      <c r="D45" s="188"/>
      <c r="E45" s="188"/>
      <c r="F45" s="2"/>
      <c r="G45" s="2"/>
      <c r="H45" s="2"/>
      <c r="I45" s="16">
        <f t="shared" ref="I45:Q45" si="1">SUM(I12:I44)</f>
        <v>190</v>
      </c>
      <c r="J45" s="16">
        <f t="shared" si="1"/>
        <v>490</v>
      </c>
      <c r="K45" s="16">
        <f t="shared" si="1"/>
        <v>515</v>
      </c>
      <c r="L45" s="52">
        <f t="shared" si="1"/>
        <v>515</v>
      </c>
      <c r="M45" s="16">
        <f t="shared" si="1"/>
        <v>190</v>
      </c>
      <c r="N45" s="16">
        <f t="shared" si="1"/>
        <v>490</v>
      </c>
      <c r="O45" s="16">
        <f t="shared" si="1"/>
        <v>515</v>
      </c>
      <c r="P45" s="52">
        <f t="shared" si="1"/>
        <v>515</v>
      </c>
      <c r="Q45" s="9">
        <f t="shared" si="1"/>
        <v>1710</v>
      </c>
    </row>
    <row r="46" spans="2:17" x14ac:dyDescent="0.3">
      <c r="I46" s="13"/>
    </row>
    <row r="47" spans="2:17" x14ac:dyDescent="0.3">
      <c r="H47" s="1" t="s">
        <v>68</v>
      </c>
    </row>
    <row r="48" spans="2:17" x14ac:dyDescent="0.3">
      <c r="H48" s="1" t="s">
        <v>69</v>
      </c>
    </row>
    <row r="49" spans="2:7" x14ac:dyDescent="0.3">
      <c r="B49" s="5"/>
      <c r="C49" s="5"/>
      <c r="D49" s="5"/>
      <c r="E49" s="5"/>
      <c r="F49" s="5"/>
      <c r="G49" s="5"/>
    </row>
    <row r="55" spans="2:7" x14ac:dyDescent="0.3">
      <c r="F55" s="1" t="s">
        <v>70</v>
      </c>
    </row>
    <row r="56" spans="2:7" x14ac:dyDescent="0.3">
      <c r="F56" s="1" t="s">
        <v>71</v>
      </c>
    </row>
    <row r="57" spans="2:7" x14ac:dyDescent="0.3">
      <c r="F57" s="1" t="s">
        <v>72</v>
      </c>
    </row>
    <row r="58" spans="2:7" x14ac:dyDescent="0.3">
      <c r="F58" s="1" t="s">
        <v>73</v>
      </c>
    </row>
  </sheetData>
  <autoFilter ref="B10:K11">
    <filterColumn colId="7" showButton="0"/>
    <filterColumn colId="8" showButton="0"/>
  </autoFilter>
  <mergeCells count="47">
    <mergeCell ref="Q12:Q15"/>
    <mergeCell ref="B10:B11"/>
    <mergeCell ref="C10:C11"/>
    <mergeCell ref="D10:D11"/>
    <mergeCell ref="E10:E11"/>
    <mergeCell ref="F10:F11"/>
    <mergeCell ref="G10:G11"/>
    <mergeCell ref="H10:H11"/>
    <mergeCell ref="Q10:Q11"/>
    <mergeCell ref="M12:M15"/>
    <mergeCell ref="I10:L10"/>
    <mergeCell ref="M10:P10"/>
    <mergeCell ref="P12:P15"/>
    <mergeCell ref="N12:N15"/>
    <mergeCell ref="O12:O15"/>
    <mergeCell ref="Q16:Q20"/>
    <mergeCell ref="M21:M23"/>
    <mergeCell ref="Q41:Q42"/>
    <mergeCell ref="Q43:Q44"/>
    <mergeCell ref="N21:N23"/>
    <mergeCell ref="O21:O23"/>
    <mergeCell ref="Q21:Q23"/>
    <mergeCell ref="P41:P42"/>
    <mergeCell ref="P43:P44"/>
    <mergeCell ref="Q24:Q40"/>
    <mergeCell ref="M41:M42"/>
    <mergeCell ref="M43:M44"/>
    <mergeCell ref="N41:N42"/>
    <mergeCell ref="N43:N44"/>
    <mergeCell ref="O41:O42"/>
    <mergeCell ref="O43:O44"/>
    <mergeCell ref="C16:C20"/>
    <mergeCell ref="C12:C15"/>
    <mergeCell ref="C21:C23"/>
    <mergeCell ref="C24:C40"/>
    <mergeCell ref="C41:C42"/>
    <mergeCell ref="C43:C44"/>
    <mergeCell ref="M24:M40"/>
    <mergeCell ref="B45:E45"/>
    <mergeCell ref="N24:N40"/>
    <mergeCell ref="O24:O40"/>
    <mergeCell ref="P16:P20"/>
    <mergeCell ref="P21:P23"/>
    <mergeCell ref="P24:P40"/>
    <mergeCell ref="M16:M20"/>
    <mergeCell ref="N16:N20"/>
    <mergeCell ref="O16:O20"/>
  </mergeCells>
  <conditionalFormatting sqref="H12 H37:H44">
    <cfRule type="cellIs" dxfId="198" priority="73" operator="greaterThan">
      <formula>3.49</formula>
    </cfRule>
    <cfRule type="cellIs" dxfId="197" priority="74" operator="between">
      <formula>2</formula>
      <formula>3.49</formula>
    </cfRule>
    <cfRule type="cellIs" dxfId="196" priority="75" operator="lessThan">
      <formula>2</formula>
    </cfRule>
  </conditionalFormatting>
  <conditionalFormatting sqref="H13">
    <cfRule type="cellIs" dxfId="195" priority="70" operator="greaterThan">
      <formula>3.49</formula>
    </cfRule>
    <cfRule type="cellIs" dxfId="194" priority="71" operator="between">
      <formula>2</formula>
      <formula>3.49</formula>
    </cfRule>
    <cfRule type="cellIs" dxfId="193" priority="72" operator="lessThan">
      <formula>2</formula>
    </cfRule>
  </conditionalFormatting>
  <conditionalFormatting sqref="H14">
    <cfRule type="cellIs" dxfId="192" priority="67" operator="greaterThan">
      <formula>3.49</formula>
    </cfRule>
    <cfRule type="cellIs" dxfId="191" priority="68" operator="between">
      <formula>2</formula>
      <formula>3.49</formula>
    </cfRule>
    <cfRule type="cellIs" dxfId="190" priority="69" operator="lessThan">
      <formula>2</formula>
    </cfRule>
  </conditionalFormatting>
  <conditionalFormatting sqref="H15">
    <cfRule type="cellIs" dxfId="189" priority="64" operator="greaterThan">
      <formula>3.49</formula>
    </cfRule>
    <cfRule type="cellIs" dxfId="188" priority="65" operator="between">
      <formula>2</formula>
      <formula>3.49</formula>
    </cfRule>
    <cfRule type="cellIs" dxfId="187" priority="66" operator="lessThan">
      <formula>2</formula>
    </cfRule>
  </conditionalFormatting>
  <conditionalFormatting sqref="H16">
    <cfRule type="cellIs" dxfId="186" priority="61" operator="greaterThan">
      <formula>3.49</formula>
    </cfRule>
    <cfRule type="cellIs" dxfId="185" priority="62" operator="between">
      <formula>2</formula>
      <formula>3.49</formula>
    </cfRule>
    <cfRule type="cellIs" dxfId="184" priority="63" operator="lessThan">
      <formula>2</formula>
    </cfRule>
  </conditionalFormatting>
  <conditionalFormatting sqref="H17">
    <cfRule type="cellIs" dxfId="183" priority="58" operator="greaterThan">
      <formula>3.49</formula>
    </cfRule>
    <cfRule type="cellIs" dxfId="182" priority="59" operator="between">
      <formula>2</formula>
      <formula>3.49</formula>
    </cfRule>
    <cfRule type="cellIs" dxfId="181" priority="60" operator="lessThan">
      <formula>2</formula>
    </cfRule>
  </conditionalFormatting>
  <conditionalFormatting sqref="H18">
    <cfRule type="cellIs" dxfId="180" priority="55" operator="greaterThan">
      <formula>3.49</formula>
    </cfRule>
    <cfRule type="cellIs" dxfId="179" priority="56" operator="between">
      <formula>2</formula>
      <formula>3.49</formula>
    </cfRule>
    <cfRule type="cellIs" dxfId="178" priority="57" operator="lessThan">
      <formula>2</formula>
    </cfRule>
  </conditionalFormatting>
  <conditionalFormatting sqref="H19">
    <cfRule type="cellIs" dxfId="177" priority="52" operator="greaterThan">
      <formula>3.49</formula>
    </cfRule>
    <cfRule type="cellIs" dxfId="176" priority="53" operator="between">
      <formula>2</formula>
      <formula>3.49</formula>
    </cfRule>
    <cfRule type="cellIs" dxfId="175" priority="54" operator="lessThan">
      <formula>2</formula>
    </cfRule>
  </conditionalFormatting>
  <conditionalFormatting sqref="H20">
    <cfRule type="cellIs" dxfId="174" priority="49" operator="greaterThan">
      <formula>3.49</formula>
    </cfRule>
    <cfRule type="cellIs" dxfId="173" priority="50" operator="between">
      <formula>2</formula>
      <formula>3.49</formula>
    </cfRule>
    <cfRule type="cellIs" dxfId="172" priority="51" operator="lessThan">
      <formula>2</formula>
    </cfRule>
  </conditionalFormatting>
  <conditionalFormatting sqref="H21">
    <cfRule type="cellIs" dxfId="171" priority="46" operator="greaterThan">
      <formula>3.49</formula>
    </cfRule>
    <cfRule type="cellIs" dxfId="170" priority="47" operator="between">
      <formula>2</formula>
      <formula>3.49</formula>
    </cfRule>
    <cfRule type="cellIs" dxfId="169" priority="48" operator="lessThan">
      <formula>2</formula>
    </cfRule>
  </conditionalFormatting>
  <conditionalFormatting sqref="H22">
    <cfRule type="cellIs" dxfId="168" priority="43" operator="greaterThan">
      <formula>3.49</formula>
    </cfRule>
    <cfRule type="cellIs" dxfId="167" priority="44" operator="between">
      <formula>2</formula>
      <formula>3.49</formula>
    </cfRule>
    <cfRule type="cellIs" dxfId="166" priority="45" operator="lessThan">
      <formula>2</formula>
    </cfRule>
  </conditionalFormatting>
  <conditionalFormatting sqref="H23">
    <cfRule type="cellIs" dxfId="165" priority="40" operator="greaterThan">
      <formula>3.49</formula>
    </cfRule>
    <cfRule type="cellIs" dxfId="164" priority="41" operator="between">
      <formula>2</formula>
      <formula>3.49</formula>
    </cfRule>
    <cfRule type="cellIs" dxfId="163" priority="42" operator="lessThan">
      <formula>2</formula>
    </cfRule>
  </conditionalFormatting>
  <conditionalFormatting sqref="H24">
    <cfRule type="cellIs" dxfId="162" priority="37" operator="greaterThan">
      <formula>3.49</formula>
    </cfRule>
    <cfRule type="cellIs" dxfId="161" priority="38" operator="between">
      <formula>2</formula>
      <formula>3.49</formula>
    </cfRule>
    <cfRule type="cellIs" dxfId="160" priority="39" operator="lessThan">
      <formula>2</formula>
    </cfRule>
  </conditionalFormatting>
  <conditionalFormatting sqref="H25">
    <cfRule type="cellIs" dxfId="159" priority="34" operator="greaterThan">
      <formula>3.49</formula>
    </cfRule>
    <cfRule type="cellIs" dxfId="158" priority="35" operator="between">
      <formula>2</formula>
      <formula>3.49</formula>
    </cfRule>
    <cfRule type="cellIs" dxfId="157" priority="36" operator="lessThan">
      <formula>2</formula>
    </cfRule>
  </conditionalFormatting>
  <conditionalFormatting sqref="H26">
    <cfRule type="cellIs" dxfId="156" priority="31" operator="greaterThan">
      <formula>3.49</formula>
    </cfRule>
    <cfRule type="cellIs" dxfId="155" priority="32" operator="between">
      <formula>2</formula>
      <formula>3.49</formula>
    </cfRule>
    <cfRule type="cellIs" dxfId="154" priority="33" operator="lessThan">
      <formula>2</formula>
    </cfRule>
  </conditionalFormatting>
  <conditionalFormatting sqref="H27">
    <cfRule type="cellIs" dxfId="153" priority="28" operator="greaterThan">
      <formula>3.49</formula>
    </cfRule>
    <cfRule type="cellIs" dxfId="152" priority="29" operator="between">
      <formula>2</formula>
      <formula>3.49</formula>
    </cfRule>
    <cfRule type="cellIs" dxfId="151" priority="30" operator="lessThan">
      <formula>2</formula>
    </cfRule>
  </conditionalFormatting>
  <conditionalFormatting sqref="H28">
    <cfRule type="cellIs" dxfId="150" priority="25" operator="greaterThan">
      <formula>3.49</formula>
    </cfRule>
    <cfRule type="cellIs" dxfId="149" priority="26" operator="between">
      <formula>2</formula>
      <formula>3.49</formula>
    </cfRule>
    <cfRule type="cellIs" dxfId="148" priority="27" operator="lessThan">
      <formula>2</formula>
    </cfRule>
  </conditionalFormatting>
  <conditionalFormatting sqref="H29">
    <cfRule type="cellIs" dxfId="147" priority="22" operator="greaterThan">
      <formula>3.49</formula>
    </cfRule>
    <cfRule type="cellIs" dxfId="146" priority="23" operator="between">
      <formula>2</formula>
      <formula>3.49</formula>
    </cfRule>
    <cfRule type="cellIs" dxfId="145" priority="24" operator="lessThan">
      <formula>2</formula>
    </cfRule>
  </conditionalFormatting>
  <conditionalFormatting sqref="H34">
    <cfRule type="cellIs" dxfId="144" priority="19" operator="greaterThan">
      <formula>3.49</formula>
    </cfRule>
    <cfRule type="cellIs" dxfId="143" priority="20" operator="between">
      <formula>2</formula>
      <formula>3.49</formula>
    </cfRule>
    <cfRule type="cellIs" dxfId="142" priority="21" operator="lessThan">
      <formula>2</formula>
    </cfRule>
  </conditionalFormatting>
  <conditionalFormatting sqref="H30">
    <cfRule type="cellIs" dxfId="141" priority="16" operator="greaterThan">
      <formula>3.49</formula>
    </cfRule>
    <cfRule type="cellIs" dxfId="140" priority="17" operator="between">
      <formula>2</formula>
      <formula>3.49</formula>
    </cfRule>
    <cfRule type="cellIs" dxfId="139" priority="18" operator="lessThan">
      <formula>2</formula>
    </cfRule>
  </conditionalFormatting>
  <conditionalFormatting sqref="H31">
    <cfRule type="cellIs" dxfId="138" priority="13" operator="greaterThan">
      <formula>3.49</formula>
    </cfRule>
    <cfRule type="cellIs" dxfId="137" priority="14" operator="between">
      <formula>2</formula>
      <formula>3.49</formula>
    </cfRule>
    <cfRule type="cellIs" dxfId="136" priority="15" operator="lessThan">
      <formula>2</formula>
    </cfRule>
  </conditionalFormatting>
  <conditionalFormatting sqref="H32">
    <cfRule type="cellIs" dxfId="135" priority="10" operator="greaterThan">
      <formula>3.49</formula>
    </cfRule>
    <cfRule type="cellIs" dxfId="134" priority="11" operator="between">
      <formula>2</formula>
      <formula>3.49</formula>
    </cfRule>
    <cfRule type="cellIs" dxfId="133" priority="12" operator="lessThan">
      <formula>2</formula>
    </cfRule>
  </conditionalFormatting>
  <conditionalFormatting sqref="H33">
    <cfRule type="cellIs" dxfId="132" priority="7" operator="greaterThan">
      <formula>3.49</formula>
    </cfRule>
    <cfRule type="cellIs" dxfId="131" priority="8" operator="between">
      <formula>2</formula>
      <formula>3.49</formula>
    </cfRule>
    <cfRule type="cellIs" dxfId="130" priority="9" operator="lessThan">
      <formula>2</formula>
    </cfRule>
  </conditionalFormatting>
  <conditionalFormatting sqref="H35">
    <cfRule type="cellIs" dxfId="129" priority="4" operator="greaterThan">
      <formula>3.49</formula>
    </cfRule>
    <cfRule type="cellIs" dxfId="128" priority="5" operator="between">
      <formula>2</formula>
      <formula>3.49</formula>
    </cfRule>
    <cfRule type="cellIs" dxfId="127" priority="6" operator="lessThan">
      <formula>2</formula>
    </cfRule>
  </conditionalFormatting>
  <conditionalFormatting sqref="H36">
    <cfRule type="cellIs" dxfId="126" priority="1" operator="greaterThan">
      <formula>3.49</formula>
    </cfRule>
    <cfRule type="cellIs" dxfId="125" priority="2" operator="between">
      <formula>2</formula>
      <formula>3.49</formula>
    </cfRule>
    <cfRule type="cellIs" dxfId="124" priority="3" operator="lessThan">
      <formula>2</formula>
    </cfRule>
  </conditionalFormatting>
  <pageMargins left="0.7" right="0.7" top="0.75" bottom="0.75" header="0.3" footer="0.3"/>
  <pageSetup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N58"/>
  <sheetViews>
    <sheetView rightToLeft="1" topLeftCell="C10" zoomScale="80" zoomScaleNormal="80" workbookViewId="0">
      <selection activeCell="E19" sqref="E19"/>
    </sheetView>
  </sheetViews>
  <sheetFormatPr defaultColWidth="9.109375" defaultRowHeight="14.4" x14ac:dyDescent="0.3"/>
  <cols>
    <col min="1" max="2" width="7" style="1" customWidth="1"/>
    <col min="3" max="3" width="21.109375" style="1" bestFit="1" customWidth="1"/>
    <col min="4" max="4" width="28" style="1" bestFit="1" customWidth="1"/>
    <col min="5" max="5" width="46.88671875" style="1" bestFit="1" customWidth="1"/>
    <col min="6" max="7" width="0" style="1" hidden="1" customWidth="1"/>
    <col min="8" max="8" width="11.88671875" style="1" hidden="1" customWidth="1"/>
    <col min="9" max="16384" width="9.109375" style="1"/>
  </cols>
  <sheetData>
    <row r="10" spans="2:14" x14ac:dyDescent="0.3">
      <c r="B10" s="169" t="s">
        <v>0</v>
      </c>
      <c r="C10" s="169" t="s">
        <v>1</v>
      </c>
      <c r="D10" s="169" t="s">
        <v>2</v>
      </c>
      <c r="E10" s="169" t="s">
        <v>3</v>
      </c>
      <c r="F10" s="169" t="s">
        <v>4</v>
      </c>
      <c r="G10" s="169" t="s">
        <v>5</v>
      </c>
      <c r="H10" s="169" t="s">
        <v>6</v>
      </c>
      <c r="I10" s="189" t="s">
        <v>49</v>
      </c>
      <c r="J10" s="190"/>
      <c r="K10" s="190"/>
      <c r="L10" s="191"/>
      <c r="M10" s="192" t="s">
        <v>53</v>
      </c>
      <c r="N10" s="192"/>
    </row>
    <row r="11" spans="2:14" x14ac:dyDescent="0.3">
      <c r="B11" s="169"/>
      <c r="C11" s="169"/>
      <c r="D11" s="169"/>
      <c r="E11" s="169"/>
      <c r="F11" s="169"/>
      <c r="G11" s="169"/>
      <c r="H11" s="169"/>
      <c r="I11" s="14">
        <v>2013</v>
      </c>
      <c r="J11" s="14">
        <v>2014</v>
      </c>
      <c r="K11" s="14">
        <v>2015</v>
      </c>
      <c r="L11" s="51">
        <v>2016</v>
      </c>
      <c r="M11" s="192"/>
      <c r="N11" s="192"/>
    </row>
    <row r="12" spans="2:14" x14ac:dyDescent="0.3">
      <c r="B12" s="4">
        <v>1</v>
      </c>
      <c r="C12" s="165" t="s">
        <v>7</v>
      </c>
      <c r="D12" s="19" t="s">
        <v>8</v>
      </c>
      <c r="E12" s="7" t="s">
        <v>9</v>
      </c>
      <c r="F12" s="3" t="e">
        <f>#REF!</f>
        <v>#REF!</v>
      </c>
      <c r="G12" s="3" t="e">
        <f>#REF!</f>
        <v>#REF!</v>
      </c>
      <c r="H12" s="6" t="e">
        <f t="shared" ref="H12:H44" si="0">F12+G12</f>
        <v>#REF!</v>
      </c>
      <c r="I12" s="49"/>
      <c r="J12" s="49">
        <v>40</v>
      </c>
      <c r="K12" s="49"/>
      <c r="L12" s="49">
        <v>40</v>
      </c>
      <c r="M12" s="4">
        <f>SUM(I12:L12)</f>
        <v>80</v>
      </c>
      <c r="N12" s="12">
        <f>M12</f>
        <v>80</v>
      </c>
    </row>
    <row r="13" spans="2:14" x14ac:dyDescent="0.3">
      <c r="B13" s="4">
        <v>2</v>
      </c>
      <c r="C13" s="165"/>
      <c r="D13" s="165" t="s">
        <v>10</v>
      </c>
      <c r="E13" s="7" t="s">
        <v>11</v>
      </c>
      <c r="F13" s="3" t="e">
        <f>#REF!</f>
        <v>#REF!</v>
      </c>
      <c r="G13" s="3" t="e">
        <f>#REF!</f>
        <v>#REF!</v>
      </c>
      <c r="H13" s="6" t="e">
        <f t="shared" si="0"/>
        <v>#REF!</v>
      </c>
      <c r="I13" s="49">
        <v>30</v>
      </c>
      <c r="J13" s="49"/>
      <c r="K13" s="49">
        <v>30</v>
      </c>
      <c r="L13" s="49"/>
      <c r="M13" s="48">
        <f t="shared" ref="M13:M44" si="1">SUM(I13:L13)</f>
        <v>60</v>
      </c>
      <c r="N13" s="167">
        <f>M13+M14</f>
        <v>140</v>
      </c>
    </row>
    <row r="14" spans="2:14" x14ac:dyDescent="0.3">
      <c r="B14" s="4">
        <v>3</v>
      </c>
      <c r="C14" s="165"/>
      <c r="D14" s="165"/>
      <c r="E14" s="7" t="s">
        <v>12</v>
      </c>
      <c r="F14" s="3" t="e">
        <f>#REF!</f>
        <v>#REF!</v>
      </c>
      <c r="G14" s="3" t="e">
        <f>#REF!</f>
        <v>#REF!</v>
      </c>
      <c r="H14" s="6" t="e">
        <f t="shared" si="0"/>
        <v>#REF!</v>
      </c>
      <c r="I14" s="49">
        <v>40</v>
      </c>
      <c r="J14" s="49"/>
      <c r="K14" s="49">
        <v>40</v>
      </c>
      <c r="L14" s="49"/>
      <c r="M14" s="48">
        <f t="shared" si="1"/>
        <v>80</v>
      </c>
      <c r="N14" s="167"/>
    </row>
    <row r="15" spans="2:14" x14ac:dyDescent="0.3">
      <c r="B15" s="4">
        <v>4</v>
      </c>
      <c r="C15" s="165"/>
      <c r="D15" s="19" t="s">
        <v>13</v>
      </c>
      <c r="E15" s="7" t="s">
        <v>14</v>
      </c>
      <c r="F15" s="3" t="e">
        <f>#REF!</f>
        <v>#REF!</v>
      </c>
      <c r="G15" s="3" t="e">
        <f>#REF!</f>
        <v>#REF!</v>
      </c>
      <c r="H15" s="6" t="e">
        <f t="shared" si="0"/>
        <v>#REF!</v>
      </c>
      <c r="I15" s="49"/>
      <c r="J15" s="49">
        <v>30</v>
      </c>
      <c r="K15" s="49"/>
      <c r="L15" s="49">
        <v>30</v>
      </c>
      <c r="M15" s="48">
        <f t="shared" si="1"/>
        <v>60</v>
      </c>
      <c r="N15" s="12">
        <f>M15</f>
        <v>60</v>
      </c>
    </row>
    <row r="16" spans="2:14" x14ac:dyDescent="0.3">
      <c r="B16" s="4">
        <v>5</v>
      </c>
      <c r="C16" s="165" t="s">
        <v>15</v>
      </c>
      <c r="D16" s="19" t="s">
        <v>16</v>
      </c>
      <c r="E16" s="7" t="s">
        <v>57</v>
      </c>
      <c r="F16" s="3" t="e">
        <f>#REF!</f>
        <v>#REF!</v>
      </c>
      <c r="G16" s="3" t="e">
        <f>#REF!</f>
        <v>#REF!</v>
      </c>
      <c r="H16" s="6" t="e">
        <f t="shared" si="0"/>
        <v>#REF!</v>
      </c>
      <c r="I16" s="49"/>
      <c r="J16" s="49">
        <v>30</v>
      </c>
      <c r="K16" s="49"/>
      <c r="L16" s="49">
        <v>30</v>
      </c>
      <c r="M16" s="48">
        <f t="shared" si="1"/>
        <v>60</v>
      </c>
      <c r="N16" s="12">
        <f>M16</f>
        <v>60</v>
      </c>
    </row>
    <row r="17" spans="2:14" x14ac:dyDescent="0.3">
      <c r="B17" s="4">
        <v>6</v>
      </c>
      <c r="C17" s="165"/>
      <c r="D17" s="165" t="s">
        <v>17</v>
      </c>
      <c r="E17" s="7" t="s">
        <v>50</v>
      </c>
      <c r="F17" s="3" t="e">
        <f>#REF!</f>
        <v>#REF!</v>
      </c>
      <c r="G17" s="3" t="e">
        <f>#REF!</f>
        <v>#REF!</v>
      </c>
      <c r="H17" s="6" t="e">
        <f t="shared" si="0"/>
        <v>#REF!</v>
      </c>
      <c r="I17" s="49"/>
      <c r="J17" s="49">
        <v>25</v>
      </c>
      <c r="K17" s="49"/>
      <c r="L17" s="49">
        <v>25</v>
      </c>
      <c r="M17" s="48">
        <f t="shared" si="1"/>
        <v>50</v>
      </c>
      <c r="N17" s="167">
        <f>M17+M18+M19+M20</f>
        <v>240</v>
      </c>
    </row>
    <row r="18" spans="2:14" x14ac:dyDescent="0.3">
      <c r="B18" s="4">
        <v>7</v>
      </c>
      <c r="C18" s="165"/>
      <c r="D18" s="165"/>
      <c r="E18" s="7" t="s">
        <v>18</v>
      </c>
      <c r="F18" s="3" t="e">
        <f>#REF!</f>
        <v>#REF!</v>
      </c>
      <c r="G18" s="3" t="e">
        <f>#REF!</f>
        <v>#REF!</v>
      </c>
      <c r="H18" s="6" t="e">
        <f t="shared" si="0"/>
        <v>#REF!</v>
      </c>
      <c r="I18" s="49">
        <v>35</v>
      </c>
      <c r="J18" s="49"/>
      <c r="K18" s="49">
        <v>35</v>
      </c>
      <c r="L18" s="49"/>
      <c r="M18" s="48">
        <f t="shared" si="1"/>
        <v>70</v>
      </c>
      <c r="N18" s="167"/>
    </row>
    <row r="19" spans="2:14" x14ac:dyDescent="0.3">
      <c r="B19" s="4">
        <v>8</v>
      </c>
      <c r="C19" s="165"/>
      <c r="D19" s="165"/>
      <c r="E19" s="7" t="s">
        <v>51</v>
      </c>
      <c r="F19" s="3" t="e">
        <f>#REF!</f>
        <v>#REF!</v>
      </c>
      <c r="G19" s="3" t="e">
        <f>#REF!</f>
        <v>#REF!</v>
      </c>
      <c r="H19" s="6" t="e">
        <f t="shared" si="0"/>
        <v>#REF!</v>
      </c>
      <c r="I19" s="49">
        <v>25</v>
      </c>
      <c r="J19" s="49"/>
      <c r="K19" s="49"/>
      <c r="L19" s="49">
        <v>25</v>
      </c>
      <c r="M19" s="48">
        <f t="shared" si="1"/>
        <v>50</v>
      </c>
      <c r="N19" s="167"/>
    </row>
    <row r="20" spans="2:14" x14ac:dyDescent="0.3">
      <c r="B20" s="4">
        <v>9</v>
      </c>
      <c r="C20" s="165"/>
      <c r="D20" s="165"/>
      <c r="E20" s="7" t="s">
        <v>43</v>
      </c>
      <c r="F20" s="3" t="e">
        <f>#REF!</f>
        <v>#REF!</v>
      </c>
      <c r="G20" s="3" t="e">
        <f>#REF!</f>
        <v>#REF!</v>
      </c>
      <c r="H20" s="6" t="e">
        <f t="shared" si="0"/>
        <v>#REF!</v>
      </c>
      <c r="I20" s="49"/>
      <c r="J20" s="49">
        <v>35</v>
      </c>
      <c r="K20" s="49"/>
      <c r="L20" s="49">
        <v>35</v>
      </c>
      <c r="M20" s="48">
        <f t="shared" si="1"/>
        <v>70</v>
      </c>
      <c r="N20" s="167"/>
    </row>
    <row r="21" spans="2:14" x14ac:dyDescent="0.3">
      <c r="B21" s="4">
        <v>10</v>
      </c>
      <c r="C21" s="165" t="s">
        <v>19</v>
      </c>
      <c r="D21" s="165" t="s">
        <v>20</v>
      </c>
      <c r="E21" s="7" t="s">
        <v>21</v>
      </c>
      <c r="F21" s="3" t="e">
        <f>#REF!</f>
        <v>#REF!</v>
      </c>
      <c r="G21" s="3" t="e">
        <f>#REF!</f>
        <v>#REF!</v>
      </c>
      <c r="H21" s="6" t="e">
        <f t="shared" si="0"/>
        <v>#REF!</v>
      </c>
      <c r="I21" s="49">
        <v>30</v>
      </c>
      <c r="J21" s="49"/>
      <c r="K21" s="49">
        <v>30</v>
      </c>
      <c r="L21" s="49"/>
      <c r="M21" s="48">
        <f t="shared" si="1"/>
        <v>60</v>
      </c>
      <c r="N21" s="167">
        <f>M21+M22</f>
        <v>120</v>
      </c>
    </row>
    <row r="22" spans="2:14" x14ac:dyDescent="0.3">
      <c r="B22" s="4">
        <v>11</v>
      </c>
      <c r="C22" s="165"/>
      <c r="D22" s="165"/>
      <c r="E22" s="7" t="s">
        <v>22</v>
      </c>
      <c r="F22" s="3" t="e">
        <f>#REF!</f>
        <v>#REF!</v>
      </c>
      <c r="G22" s="3" t="e">
        <f>#REF!</f>
        <v>#REF!</v>
      </c>
      <c r="H22" s="6" t="e">
        <f t="shared" si="0"/>
        <v>#REF!</v>
      </c>
      <c r="I22" s="49"/>
      <c r="J22" s="49">
        <v>30</v>
      </c>
      <c r="K22" s="49"/>
      <c r="L22" s="49">
        <v>30</v>
      </c>
      <c r="M22" s="48">
        <f t="shared" si="1"/>
        <v>60</v>
      </c>
      <c r="N22" s="167"/>
    </row>
    <row r="23" spans="2:14" x14ac:dyDescent="0.3">
      <c r="B23" s="4">
        <v>12</v>
      </c>
      <c r="C23" s="165"/>
      <c r="D23" s="19" t="s">
        <v>23</v>
      </c>
      <c r="E23" s="7" t="s">
        <v>23</v>
      </c>
      <c r="F23" s="3" t="e">
        <f>#REF!</f>
        <v>#REF!</v>
      </c>
      <c r="G23" s="3" t="e">
        <f>#REF!</f>
        <v>#REF!</v>
      </c>
      <c r="H23" s="6" t="e">
        <f t="shared" si="0"/>
        <v>#REF!</v>
      </c>
      <c r="I23" s="49"/>
      <c r="J23" s="49">
        <v>35</v>
      </c>
      <c r="K23" s="49"/>
      <c r="L23" s="49">
        <v>35</v>
      </c>
      <c r="M23" s="48">
        <f t="shared" si="1"/>
        <v>70</v>
      </c>
      <c r="N23" s="12">
        <f>M23</f>
        <v>70</v>
      </c>
    </row>
    <row r="24" spans="2:14" x14ac:dyDescent="0.3">
      <c r="B24" s="4">
        <v>13</v>
      </c>
      <c r="C24" s="167" t="s">
        <v>24</v>
      </c>
      <c r="D24" s="167" t="s">
        <v>25</v>
      </c>
      <c r="E24" s="2" t="s">
        <v>26</v>
      </c>
      <c r="F24" s="3" t="e">
        <f>#REF!</f>
        <v>#REF!</v>
      </c>
      <c r="G24" s="3" t="e">
        <f>#REF!</f>
        <v>#REF!</v>
      </c>
      <c r="H24" s="6" t="e">
        <f t="shared" si="0"/>
        <v>#REF!</v>
      </c>
      <c r="I24" s="48"/>
      <c r="J24" s="48">
        <v>30</v>
      </c>
      <c r="K24" s="48"/>
      <c r="L24" s="48">
        <v>30</v>
      </c>
      <c r="M24" s="48">
        <f t="shared" si="1"/>
        <v>60</v>
      </c>
      <c r="N24" s="167">
        <f>M24+M25+M26</f>
        <v>165</v>
      </c>
    </row>
    <row r="25" spans="2:14" x14ac:dyDescent="0.3">
      <c r="B25" s="4">
        <v>14</v>
      </c>
      <c r="C25" s="167"/>
      <c r="D25" s="167"/>
      <c r="E25" s="2" t="s">
        <v>27</v>
      </c>
      <c r="F25" s="3" t="e">
        <f>#REF!</f>
        <v>#REF!</v>
      </c>
      <c r="G25" s="3" t="e">
        <f>#REF!</f>
        <v>#REF!</v>
      </c>
      <c r="H25" s="6" t="e">
        <f t="shared" si="0"/>
        <v>#REF!</v>
      </c>
      <c r="I25" s="48"/>
      <c r="J25" s="48">
        <v>40</v>
      </c>
      <c r="K25" s="49"/>
      <c r="L25" s="48">
        <v>40</v>
      </c>
      <c r="M25" s="48">
        <f t="shared" si="1"/>
        <v>80</v>
      </c>
      <c r="N25" s="167"/>
    </row>
    <row r="26" spans="2:14" x14ac:dyDescent="0.3">
      <c r="B26" s="4">
        <v>15</v>
      </c>
      <c r="C26" s="167"/>
      <c r="D26" s="167"/>
      <c r="E26" s="2" t="s">
        <v>28</v>
      </c>
      <c r="F26" s="3" t="e">
        <f>#REF!</f>
        <v>#REF!</v>
      </c>
      <c r="G26" s="3" t="e">
        <f>#REF!</f>
        <v>#REF!</v>
      </c>
      <c r="H26" s="6" t="e">
        <f t="shared" si="0"/>
        <v>#REF!</v>
      </c>
      <c r="I26" s="48"/>
      <c r="J26" s="48"/>
      <c r="K26" s="48">
        <v>25</v>
      </c>
      <c r="L26" s="48"/>
      <c r="M26" s="48">
        <f t="shared" si="1"/>
        <v>25</v>
      </c>
      <c r="N26" s="167"/>
    </row>
    <row r="27" spans="2:14" x14ac:dyDescent="0.3">
      <c r="B27" s="4">
        <v>16</v>
      </c>
      <c r="C27" s="167"/>
      <c r="D27" s="167" t="s">
        <v>29</v>
      </c>
      <c r="E27" s="2" t="s">
        <v>44</v>
      </c>
      <c r="F27" s="3" t="e">
        <f>#REF!</f>
        <v>#REF!</v>
      </c>
      <c r="G27" s="3" t="e">
        <f>#REF!</f>
        <v>#REF!</v>
      </c>
      <c r="H27" s="6" t="e">
        <f t="shared" si="0"/>
        <v>#REF!</v>
      </c>
      <c r="I27" s="48"/>
      <c r="J27" s="48"/>
      <c r="K27" s="48">
        <v>30</v>
      </c>
      <c r="L27" s="48"/>
      <c r="M27" s="48">
        <f t="shared" si="1"/>
        <v>30</v>
      </c>
      <c r="N27" s="167">
        <f>SUM(M27:M34)</f>
        <v>275</v>
      </c>
    </row>
    <row r="28" spans="2:14" x14ac:dyDescent="0.3">
      <c r="B28" s="4">
        <v>17</v>
      </c>
      <c r="C28" s="167"/>
      <c r="D28" s="167"/>
      <c r="E28" s="2" t="s">
        <v>45</v>
      </c>
      <c r="F28" s="3" t="e">
        <f>#REF!</f>
        <v>#REF!</v>
      </c>
      <c r="G28" s="3" t="e">
        <f>#REF!</f>
        <v>#REF!</v>
      </c>
      <c r="H28" s="6" t="e">
        <f t="shared" si="0"/>
        <v>#REF!</v>
      </c>
      <c r="I28" s="48"/>
      <c r="J28" s="48"/>
      <c r="K28" s="48">
        <v>30</v>
      </c>
      <c r="L28" s="48"/>
      <c r="M28" s="48">
        <f t="shared" si="1"/>
        <v>30</v>
      </c>
      <c r="N28" s="167"/>
    </row>
    <row r="29" spans="2:14" x14ac:dyDescent="0.3">
      <c r="B29" s="4">
        <v>18</v>
      </c>
      <c r="C29" s="167"/>
      <c r="D29" s="167"/>
      <c r="E29" s="2" t="s">
        <v>46</v>
      </c>
      <c r="F29" s="3" t="e">
        <f>#REF!</f>
        <v>#REF!</v>
      </c>
      <c r="G29" s="3" t="e">
        <f>#REF!</f>
        <v>#REF!</v>
      </c>
      <c r="H29" s="6" t="e">
        <f t="shared" si="0"/>
        <v>#REF!</v>
      </c>
      <c r="I29" s="48"/>
      <c r="J29" s="48" t="s">
        <v>79</v>
      </c>
      <c r="K29" s="48">
        <v>30</v>
      </c>
      <c r="L29" s="48"/>
      <c r="M29" s="48">
        <f t="shared" si="1"/>
        <v>30</v>
      </c>
      <c r="N29" s="167"/>
    </row>
    <row r="30" spans="2:14" x14ac:dyDescent="0.3">
      <c r="B30" s="4">
        <v>19</v>
      </c>
      <c r="C30" s="167"/>
      <c r="D30" s="167"/>
      <c r="E30" s="2" t="s">
        <v>47</v>
      </c>
      <c r="F30" s="3" t="e">
        <f>#REF!</f>
        <v>#REF!</v>
      </c>
      <c r="G30" s="3" t="e">
        <f>#REF!</f>
        <v>#REF!</v>
      </c>
      <c r="H30" s="6" t="e">
        <f t="shared" si="0"/>
        <v>#REF!</v>
      </c>
      <c r="I30" s="48"/>
      <c r="J30" s="48"/>
      <c r="K30" s="48">
        <v>30</v>
      </c>
      <c r="L30" s="48"/>
      <c r="M30" s="48">
        <f t="shared" si="1"/>
        <v>30</v>
      </c>
      <c r="N30" s="167"/>
    </row>
    <row r="31" spans="2:14" x14ac:dyDescent="0.3">
      <c r="B31" s="4">
        <v>20</v>
      </c>
      <c r="C31" s="167"/>
      <c r="D31" s="167"/>
      <c r="E31" s="2" t="s">
        <v>48</v>
      </c>
      <c r="F31" s="3" t="e">
        <f>#REF!</f>
        <v>#REF!</v>
      </c>
      <c r="G31" s="3" t="e">
        <f>#REF!</f>
        <v>#REF!</v>
      </c>
      <c r="H31" s="6" t="e">
        <f t="shared" si="0"/>
        <v>#REF!</v>
      </c>
      <c r="I31" s="48"/>
      <c r="J31" s="48"/>
      <c r="K31" s="50">
        <v>25</v>
      </c>
      <c r="L31" s="48"/>
      <c r="M31" s="48">
        <f t="shared" si="1"/>
        <v>25</v>
      </c>
      <c r="N31" s="167"/>
    </row>
    <row r="32" spans="2:14" x14ac:dyDescent="0.3">
      <c r="B32" s="4">
        <v>21</v>
      </c>
      <c r="C32" s="167"/>
      <c r="D32" s="167"/>
      <c r="E32" s="2" t="s">
        <v>30</v>
      </c>
      <c r="F32" s="3" t="e">
        <f>#REF!</f>
        <v>#REF!</v>
      </c>
      <c r="G32" s="3" t="e">
        <f>#REF!</f>
        <v>#REF!</v>
      </c>
      <c r="H32" s="6" t="e">
        <f t="shared" si="0"/>
        <v>#REF!</v>
      </c>
      <c r="I32" s="48"/>
      <c r="J32" s="48"/>
      <c r="K32" s="48">
        <v>25</v>
      </c>
      <c r="L32" s="48"/>
      <c r="M32" s="48">
        <f t="shared" si="1"/>
        <v>25</v>
      </c>
      <c r="N32" s="167"/>
    </row>
    <row r="33" spans="2:14" x14ac:dyDescent="0.3">
      <c r="B33" s="4">
        <v>22</v>
      </c>
      <c r="C33" s="167"/>
      <c r="D33" s="167"/>
      <c r="E33" s="2" t="s">
        <v>31</v>
      </c>
      <c r="F33" s="3" t="e">
        <f>#REF!</f>
        <v>#REF!</v>
      </c>
      <c r="G33" s="3" t="e">
        <f>#REF!</f>
        <v>#REF!</v>
      </c>
      <c r="H33" s="6" t="e">
        <f t="shared" si="0"/>
        <v>#REF!</v>
      </c>
      <c r="I33" s="48"/>
      <c r="J33" s="48">
        <v>40</v>
      </c>
      <c r="K33" s="48"/>
      <c r="L33" s="48">
        <v>40</v>
      </c>
      <c r="M33" s="48">
        <f t="shared" si="1"/>
        <v>80</v>
      </c>
      <c r="N33" s="167"/>
    </row>
    <row r="34" spans="2:14" x14ac:dyDescent="0.3">
      <c r="B34" s="4">
        <v>23</v>
      </c>
      <c r="C34" s="167"/>
      <c r="D34" s="167"/>
      <c r="E34" s="2" t="s">
        <v>74</v>
      </c>
      <c r="F34" s="3" t="e">
        <f>#REF!</f>
        <v>#REF!</v>
      </c>
      <c r="G34" s="3" t="e">
        <f>#REF!</f>
        <v>#REF!</v>
      </c>
      <c r="H34" s="6" t="e">
        <f t="shared" si="0"/>
        <v>#REF!</v>
      </c>
      <c r="I34" s="48"/>
      <c r="J34" s="48"/>
      <c r="K34" s="48">
        <v>25</v>
      </c>
      <c r="L34" s="48"/>
      <c r="M34" s="48">
        <f t="shared" si="1"/>
        <v>25</v>
      </c>
      <c r="N34" s="167"/>
    </row>
    <row r="35" spans="2:14" x14ac:dyDescent="0.3">
      <c r="B35" s="4">
        <v>24</v>
      </c>
      <c r="C35" s="167"/>
      <c r="D35" s="12" t="s">
        <v>32</v>
      </c>
      <c r="E35" s="2" t="s">
        <v>33</v>
      </c>
      <c r="F35" s="3" t="e">
        <f>#REF!</f>
        <v>#REF!</v>
      </c>
      <c r="G35" s="3" t="e">
        <f>#REF!</f>
        <v>#REF!</v>
      </c>
      <c r="H35" s="6" t="e">
        <f t="shared" si="0"/>
        <v>#REF!</v>
      </c>
      <c r="I35" s="48"/>
      <c r="J35" s="48">
        <v>25</v>
      </c>
      <c r="K35" s="2"/>
      <c r="L35" s="48">
        <v>25</v>
      </c>
      <c r="M35" s="48">
        <f t="shared" si="1"/>
        <v>50</v>
      </c>
      <c r="N35" s="12">
        <f>M35</f>
        <v>50</v>
      </c>
    </row>
    <row r="36" spans="2:14" x14ac:dyDescent="0.3">
      <c r="B36" s="4">
        <v>25</v>
      </c>
      <c r="C36" s="167"/>
      <c r="D36" s="167" t="s">
        <v>34</v>
      </c>
      <c r="E36" s="2" t="s">
        <v>63</v>
      </c>
      <c r="F36" s="3"/>
      <c r="G36" s="3"/>
      <c r="H36" s="6">
        <f t="shared" si="0"/>
        <v>0</v>
      </c>
      <c r="I36" s="50"/>
      <c r="J36" s="50">
        <v>30</v>
      </c>
      <c r="K36" s="48"/>
      <c r="L36" s="50">
        <v>30</v>
      </c>
      <c r="M36" s="48">
        <f t="shared" si="1"/>
        <v>60</v>
      </c>
      <c r="N36" s="167">
        <f>SUM(M36:M40)</f>
        <v>270</v>
      </c>
    </row>
    <row r="37" spans="2:14" x14ac:dyDescent="0.3">
      <c r="B37" s="4">
        <v>26</v>
      </c>
      <c r="C37" s="167"/>
      <c r="D37" s="167"/>
      <c r="E37" s="2" t="s">
        <v>64</v>
      </c>
      <c r="F37" s="3"/>
      <c r="G37" s="3"/>
      <c r="H37" s="6">
        <f t="shared" si="0"/>
        <v>0</v>
      </c>
      <c r="I37" s="50"/>
      <c r="J37" s="50">
        <v>30</v>
      </c>
      <c r="K37" s="48"/>
      <c r="L37" s="50">
        <v>30</v>
      </c>
      <c r="M37" s="48">
        <f t="shared" si="1"/>
        <v>60</v>
      </c>
      <c r="N37" s="167"/>
    </row>
    <row r="38" spans="2:14" x14ac:dyDescent="0.3">
      <c r="B38" s="4">
        <v>27</v>
      </c>
      <c r="C38" s="167"/>
      <c r="D38" s="167"/>
      <c r="E38" s="2" t="s">
        <v>65</v>
      </c>
      <c r="F38" s="3"/>
      <c r="G38" s="3"/>
      <c r="H38" s="6">
        <f t="shared" si="0"/>
        <v>0</v>
      </c>
      <c r="I38" s="50"/>
      <c r="J38" s="50"/>
      <c r="K38" s="48">
        <v>30</v>
      </c>
      <c r="L38" s="50"/>
      <c r="M38" s="48">
        <f t="shared" si="1"/>
        <v>30</v>
      </c>
      <c r="N38" s="167"/>
    </row>
    <row r="39" spans="2:14" x14ac:dyDescent="0.3">
      <c r="B39" s="4">
        <v>28</v>
      </c>
      <c r="C39" s="167"/>
      <c r="D39" s="167"/>
      <c r="E39" s="2" t="s">
        <v>66</v>
      </c>
      <c r="F39" s="3"/>
      <c r="G39" s="3"/>
      <c r="H39" s="6">
        <f t="shared" si="0"/>
        <v>0</v>
      </c>
      <c r="I39" s="49">
        <v>30</v>
      </c>
      <c r="J39" s="48"/>
      <c r="K39" s="48">
        <v>30</v>
      </c>
      <c r="L39" s="48"/>
      <c r="M39" s="48">
        <f t="shared" si="1"/>
        <v>60</v>
      </c>
      <c r="N39" s="167"/>
    </row>
    <row r="40" spans="2:14" x14ac:dyDescent="0.3">
      <c r="B40" s="4">
        <v>29</v>
      </c>
      <c r="C40" s="167"/>
      <c r="D40" s="167"/>
      <c r="E40" s="2" t="s">
        <v>67</v>
      </c>
      <c r="F40" s="3"/>
      <c r="G40" s="3"/>
      <c r="H40" s="6">
        <f t="shared" si="0"/>
        <v>0</v>
      </c>
      <c r="I40" s="50"/>
      <c r="J40" s="50">
        <v>30</v>
      </c>
      <c r="K40" s="48"/>
      <c r="L40" s="50">
        <v>30</v>
      </c>
      <c r="M40" s="48">
        <f t="shared" si="1"/>
        <v>60</v>
      </c>
      <c r="N40" s="167"/>
    </row>
    <row r="41" spans="2:14" x14ac:dyDescent="0.3">
      <c r="B41" s="4">
        <v>30</v>
      </c>
      <c r="C41" s="167" t="s">
        <v>35</v>
      </c>
      <c r="D41" s="12" t="s">
        <v>36</v>
      </c>
      <c r="E41" s="2" t="s">
        <v>37</v>
      </c>
      <c r="F41" s="3" t="e">
        <f>#REF!</f>
        <v>#REF!</v>
      </c>
      <c r="G41" s="3" t="e">
        <f>#REF!</f>
        <v>#REF!</v>
      </c>
      <c r="H41" s="6" t="e">
        <f t="shared" si="0"/>
        <v>#REF!</v>
      </c>
      <c r="I41" s="48"/>
      <c r="J41" s="48">
        <v>40</v>
      </c>
      <c r="K41" s="48"/>
      <c r="L41" s="48">
        <v>40</v>
      </c>
      <c r="M41" s="48">
        <f t="shared" si="1"/>
        <v>80</v>
      </c>
      <c r="N41" s="12">
        <f>M41</f>
        <v>80</v>
      </c>
    </row>
    <row r="42" spans="2:14" x14ac:dyDescent="0.3">
      <c r="B42" s="4">
        <v>31</v>
      </c>
      <c r="C42" s="167"/>
      <c r="D42" s="12" t="s">
        <v>38</v>
      </c>
      <c r="E42" s="2" t="s">
        <v>39</v>
      </c>
      <c r="F42" s="3" t="e">
        <f>#REF!</f>
        <v>#REF!</v>
      </c>
      <c r="G42" s="3" t="e">
        <f>#REF!</f>
        <v>#REF!</v>
      </c>
      <c r="H42" s="6" t="e">
        <f t="shared" si="0"/>
        <v>#REF!</v>
      </c>
      <c r="I42" s="48"/>
      <c r="J42" s="48"/>
      <c r="K42" s="48">
        <v>35</v>
      </c>
      <c r="L42" s="48"/>
      <c r="M42" s="48">
        <f t="shared" si="1"/>
        <v>35</v>
      </c>
      <c r="N42" s="12">
        <f>M42</f>
        <v>35</v>
      </c>
    </row>
    <row r="43" spans="2:14" x14ac:dyDescent="0.3">
      <c r="B43" s="4">
        <v>32</v>
      </c>
      <c r="C43" s="167" t="s">
        <v>40</v>
      </c>
      <c r="D43" s="167" t="s">
        <v>41</v>
      </c>
      <c r="E43" s="7" t="s">
        <v>42</v>
      </c>
      <c r="F43" s="3" t="e">
        <f>#REF!</f>
        <v>#REF!</v>
      </c>
      <c r="G43" s="3" t="e">
        <f>#REF!</f>
        <v>#REF!</v>
      </c>
      <c r="H43" s="6" t="e">
        <f t="shared" si="0"/>
        <v>#REF!</v>
      </c>
      <c r="I43" s="48"/>
      <c r="J43" s="48"/>
      <c r="K43" s="48">
        <v>35</v>
      </c>
      <c r="L43" s="48"/>
      <c r="M43" s="48">
        <f t="shared" si="1"/>
        <v>35</v>
      </c>
      <c r="N43" s="167">
        <f>M43+M44</f>
        <v>65</v>
      </c>
    </row>
    <row r="44" spans="2:14" x14ac:dyDescent="0.3">
      <c r="B44" s="4">
        <v>33</v>
      </c>
      <c r="C44" s="167"/>
      <c r="D44" s="167"/>
      <c r="E44" s="7" t="s">
        <v>54</v>
      </c>
      <c r="F44" s="3" t="e">
        <f>#REF!</f>
        <v>#REF!</v>
      </c>
      <c r="G44" s="3" t="e">
        <f>#REF!</f>
        <v>#REF!</v>
      </c>
      <c r="H44" s="6" t="e">
        <f t="shared" si="0"/>
        <v>#REF!</v>
      </c>
      <c r="I44" s="48"/>
      <c r="J44" s="48"/>
      <c r="K44" s="48">
        <v>30</v>
      </c>
      <c r="L44" s="48"/>
      <c r="M44" s="48">
        <f t="shared" si="1"/>
        <v>30</v>
      </c>
      <c r="N44" s="167"/>
    </row>
    <row r="45" spans="2:14" x14ac:dyDescent="0.3">
      <c r="B45" s="188" t="s">
        <v>53</v>
      </c>
      <c r="C45" s="188"/>
      <c r="D45" s="188"/>
      <c r="E45" s="188"/>
      <c r="F45" s="2"/>
      <c r="G45" s="2"/>
      <c r="H45" s="2"/>
      <c r="I45" s="20">
        <f t="shared" ref="I45:N45" si="2">SUM(I12:I44)</f>
        <v>190</v>
      </c>
      <c r="J45" s="20">
        <f t="shared" si="2"/>
        <v>490</v>
      </c>
      <c r="K45" s="20">
        <f t="shared" si="2"/>
        <v>515</v>
      </c>
      <c r="L45" s="20">
        <f t="shared" si="2"/>
        <v>515</v>
      </c>
      <c r="M45" s="20">
        <f t="shared" si="2"/>
        <v>1710</v>
      </c>
      <c r="N45" s="20">
        <f t="shared" si="2"/>
        <v>1710</v>
      </c>
    </row>
    <row r="46" spans="2:14" x14ac:dyDescent="0.3">
      <c r="I46" s="13"/>
    </row>
    <row r="47" spans="2:14" x14ac:dyDescent="0.3">
      <c r="H47" s="1" t="s">
        <v>68</v>
      </c>
    </row>
    <row r="48" spans="2:14" x14ac:dyDescent="0.3">
      <c r="H48" s="1" t="s">
        <v>69</v>
      </c>
    </row>
    <row r="49" spans="2:7" x14ac:dyDescent="0.3">
      <c r="B49" s="5"/>
      <c r="C49" s="5"/>
      <c r="D49" s="5"/>
      <c r="E49" s="5"/>
      <c r="F49" s="5"/>
      <c r="G49" s="5"/>
    </row>
    <row r="55" spans="2:7" x14ac:dyDescent="0.3">
      <c r="F55" s="1" t="s">
        <v>70</v>
      </c>
    </row>
    <row r="56" spans="2:7" x14ac:dyDescent="0.3">
      <c r="F56" s="1" t="s">
        <v>71</v>
      </c>
    </row>
    <row r="57" spans="2:7" x14ac:dyDescent="0.3">
      <c r="F57" s="1" t="s">
        <v>72</v>
      </c>
    </row>
    <row r="58" spans="2:7" x14ac:dyDescent="0.3">
      <c r="F58" s="1" t="s">
        <v>73</v>
      </c>
    </row>
  </sheetData>
  <mergeCells count="30">
    <mergeCell ref="I10:L10"/>
    <mergeCell ref="H10:H11"/>
    <mergeCell ref="C12:C15"/>
    <mergeCell ref="C16:C20"/>
    <mergeCell ref="B10:B11"/>
    <mergeCell ref="C10:C11"/>
    <mergeCell ref="D10:D11"/>
    <mergeCell ref="E10:E11"/>
    <mergeCell ref="F10:F11"/>
    <mergeCell ref="D24:D26"/>
    <mergeCell ref="D27:D34"/>
    <mergeCell ref="D36:D40"/>
    <mergeCell ref="D43:D44"/>
    <mergeCell ref="G10:G11"/>
    <mergeCell ref="M10:N11"/>
    <mergeCell ref="B45:E45"/>
    <mergeCell ref="N43:N44"/>
    <mergeCell ref="N13:N14"/>
    <mergeCell ref="N17:N20"/>
    <mergeCell ref="N21:N22"/>
    <mergeCell ref="N24:N26"/>
    <mergeCell ref="N27:N34"/>
    <mergeCell ref="N36:N40"/>
    <mergeCell ref="C41:C42"/>
    <mergeCell ref="C21:C23"/>
    <mergeCell ref="C24:C40"/>
    <mergeCell ref="C43:C44"/>
    <mergeCell ref="D13:D14"/>
    <mergeCell ref="D17:D20"/>
    <mergeCell ref="D21:D22"/>
  </mergeCells>
  <conditionalFormatting sqref="H12 H37:H44">
    <cfRule type="cellIs" dxfId="123" priority="73" operator="greaterThan">
      <formula>3.49</formula>
    </cfRule>
    <cfRule type="cellIs" dxfId="122" priority="74" operator="between">
      <formula>2</formula>
      <formula>3.49</formula>
    </cfRule>
    <cfRule type="cellIs" dxfId="121" priority="75" operator="lessThan">
      <formula>2</formula>
    </cfRule>
  </conditionalFormatting>
  <conditionalFormatting sqref="H13">
    <cfRule type="cellIs" dxfId="120" priority="70" operator="greaterThan">
      <formula>3.49</formula>
    </cfRule>
    <cfRule type="cellIs" dxfId="119" priority="71" operator="between">
      <formula>2</formula>
      <formula>3.49</formula>
    </cfRule>
    <cfRule type="cellIs" dxfId="118" priority="72" operator="lessThan">
      <formula>2</formula>
    </cfRule>
  </conditionalFormatting>
  <conditionalFormatting sqref="H14">
    <cfRule type="cellIs" dxfId="117" priority="67" operator="greaterThan">
      <formula>3.49</formula>
    </cfRule>
    <cfRule type="cellIs" dxfId="116" priority="68" operator="between">
      <formula>2</formula>
      <formula>3.49</formula>
    </cfRule>
    <cfRule type="cellIs" dxfId="115" priority="69" operator="lessThan">
      <formula>2</formula>
    </cfRule>
  </conditionalFormatting>
  <conditionalFormatting sqref="H15">
    <cfRule type="cellIs" dxfId="114" priority="64" operator="greaterThan">
      <formula>3.49</formula>
    </cfRule>
    <cfRule type="cellIs" dxfId="113" priority="65" operator="between">
      <formula>2</formula>
      <formula>3.49</formula>
    </cfRule>
    <cfRule type="cellIs" dxfId="112" priority="66" operator="lessThan">
      <formula>2</formula>
    </cfRule>
  </conditionalFormatting>
  <conditionalFormatting sqref="H16">
    <cfRule type="cellIs" dxfId="111" priority="61" operator="greaterThan">
      <formula>3.49</formula>
    </cfRule>
    <cfRule type="cellIs" dxfId="110" priority="62" operator="between">
      <formula>2</formula>
      <formula>3.49</formula>
    </cfRule>
    <cfRule type="cellIs" dxfId="109" priority="63" operator="lessThan">
      <formula>2</formula>
    </cfRule>
  </conditionalFormatting>
  <conditionalFormatting sqref="H17">
    <cfRule type="cellIs" dxfId="108" priority="58" operator="greaterThan">
      <formula>3.49</formula>
    </cfRule>
    <cfRule type="cellIs" dxfId="107" priority="59" operator="between">
      <formula>2</formula>
      <formula>3.49</formula>
    </cfRule>
    <cfRule type="cellIs" dxfId="106" priority="60" operator="lessThan">
      <formula>2</formula>
    </cfRule>
  </conditionalFormatting>
  <conditionalFormatting sqref="H18">
    <cfRule type="cellIs" dxfId="105" priority="55" operator="greaterThan">
      <formula>3.49</formula>
    </cfRule>
    <cfRule type="cellIs" dxfId="104" priority="56" operator="between">
      <formula>2</formula>
      <formula>3.49</formula>
    </cfRule>
    <cfRule type="cellIs" dxfId="103" priority="57" operator="lessThan">
      <formula>2</formula>
    </cfRule>
  </conditionalFormatting>
  <conditionalFormatting sqref="H19">
    <cfRule type="cellIs" dxfId="102" priority="52" operator="greaterThan">
      <formula>3.49</formula>
    </cfRule>
    <cfRule type="cellIs" dxfId="101" priority="53" operator="between">
      <formula>2</formula>
      <formula>3.49</formula>
    </cfRule>
    <cfRule type="cellIs" dxfId="100" priority="54" operator="lessThan">
      <formula>2</formula>
    </cfRule>
  </conditionalFormatting>
  <conditionalFormatting sqref="H20">
    <cfRule type="cellIs" dxfId="99" priority="49" operator="greaterThan">
      <formula>3.49</formula>
    </cfRule>
    <cfRule type="cellIs" dxfId="98" priority="50" operator="between">
      <formula>2</formula>
      <formula>3.49</formula>
    </cfRule>
    <cfRule type="cellIs" dxfId="97" priority="51" operator="lessThan">
      <formula>2</formula>
    </cfRule>
  </conditionalFormatting>
  <conditionalFormatting sqref="H21">
    <cfRule type="cellIs" dxfId="96" priority="46" operator="greaterThan">
      <formula>3.49</formula>
    </cfRule>
    <cfRule type="cellIs" dxfId="95" priority="47" operator="between">
      <formula>2</formula>
      <formula>3.49</formula>
    </cfRule>
    <cfRule type="cellIs" dxfId="94" priority="48" operator="lessThan">
      <formula>2</formula>
    </cfRule>
  </conditionalFormatting>
  <conditionalFormatting sqref="H22">
    <cfRule type="cellIs" dxfId="93" priority="43" operator="greaterThan">
      <formula>3.49</formula>
    </cfRule>
    <cfRule type="cellIs" dxfId="92" priority="44" operator="between">
      <formula>2</formula>
      <formula>3.49</formula>
    </cfRule>
    <cfRule type="cellIs" dxfId="91" priority="45" operator="lessThan">
      <formula>2</formula>
    </cfRule>
  </conditionalFormatting>
  <conditionalFormatting sqref="H23">
    <cfRule type="cellIs" dxfId="90" priority="40" operator="greaterThan">
      <formula>3.49</formula>
    </cfRule>
    <cfRule type="cellIs" dxfId="89" priority="41" operator="between">
      <formula>2</formula>
      <formula>3.49</formula>
    </cfRule>
    <cfRule type="cellIs" dxfId="88" priority="42" operator="lessThan">
      <formula>2</formula>
    </cfRule>
  </conditionalFormatting>
  <conditionalFormatting sqref="H24">
    <cfRule type="cellIs" dxfId="87" priority="37" operator="greaterThan">
      <formula>3.49</formula>
    </cfRule>
    <cfRule type="cellIs" dxfId="86" priority="38" operator="between">
      <formula>2</formula>
      <formula>3.49</formula>
    </cfRule>
    <cfRule type="cellIs" dxfId="85" priority="39" operator="lessThan">
      <formula>2</formula>
    </cfRule>
  </conditionalFormatting>
  <conditionalFormatting sqref="H25">
    <cfRule type="cellIs" dxfId="84" priority="34" operator="greaterThan">
      <formula>3.49</formula>
    </cfRule>
    <cfRule type="cellIs" dxfId="83" priority="35" operator="between">
      <formula>2</formula>
      <formula>3.49</formula>
    </cfRule>
    <cfRule type="cellIs" dxfId="82" priority="36" operator="lessThan">
      <formula>2</formula>
    </cfRule>
  </conditionalFormatting>
  <conditionalFormatting sqref="H26">
    <cfRule type="cellIs" dxfId="81" priority="31" operator="greaterThan">
      <formula>3.49</formula>
    </cfRule>
    <cfRule type="cellIs" dxfId="80" priority="32" operator="between">
      <formula>2</formula>
      <formula>3.49</formula>
    </cfRule>
    <cfRule type="cellIs" dxfId="79" priority="33" operator="lessThan">
      <formula>2</formula>
    </cfRule>
  </conditionalFormatting>
  <conditionalFormatting sqref="H27">
    <cfRule type="cellIs" dxfId="78" priority="28" operator="greaterThan">
      <formula>3.49</formula>
    </cfRule>
    <cfRule type="cellIs" dxfId="77" priority="29" operator="between">
      <formula>2</formula>
      <formula>3.49</formula>
    </cfRule>
    <cfRule type="cellIs" dxfId="76" priority="30" operator="lessThan">
      <formula>2</formula>
    </cfRule>
  </conditionalFormatting>
  <conditionalFormatting sqref="H28">
    <cfRule type="cellIs" dxfId="75" priority="25" operator="greaterThan">
      <formula>3.49</formula>
    </cfRule>
    <cfRule type="cellIs" dxfId="74" priority="26" operator="between">
      <formula>2</formula>
      <formula>3.49</formula>
    </cfRule>
    <cfRule type="cellIs" dxfId="73" priority="27" operator="lessThan">
      <formula>2</formula>
    </cfRule>
  </conditionalFormatting>
  <conditionalFormatting sqref="H29">
    <cfRule type="cellIs" dxfId="72" priority="22" operator="greaterThan">
      <formula>3.49</formula>
    </cfRule>
    <cfRule type="cellIs" dxfId="71" priority="23" operator="between">
      <formula>2</formula>
      <formula>3.49</formula>
    </cfRule>
    <cfRule type="cellIs" dxfId="70" priority="24" operator="lessThan">
      <formula>2</formula>
    </cfRule>
  </conditionalFormatting>
  <conditionalFormatting sqref="H34">
    <cfRule type="cellIs" dxfId="69" priority="19" operator="greaterThan">
      <formula>3.49</formula>
    </cfRule>
    <cfRule type="cellIs" dxfId="68" priority="20" operator="between">
      <formula>2</formula>
      <formula>3.49</formula>
    </cfRule>
    <cfRule type="cellIs" dxfId="67" priority="21" operator="lessThan">
      <formula>2</formula>
    </cfRule>
  </conditionalFormatting>
  <conditionalFormatting sqref="H30">
    <cfRule type="cellIs" dxfId="66" priority="16" operator="greaterThan">
      <formula>3.49</formula>
    </cfRule>
    <cfRule type="cellIs" dxfId="65" priority="17" operator="between">
      <formula>2</formula>
      <formula>3.49</formula>
    </cfRule>
    <cfRule type="cellIs" dxfId="64" priority="18" operator="lessThan">
      <formula>2</formula>
    </cfRule>
  </conditionalFormatting>
  <conditionalFormatting sqref="H31">
    <cfRule type="cellIs" dxfId="63" priority="13" operator="greaterThan">
      <formula>3.49</formula>
    </cfRule>
    <cfRule type="cellIs" dxfId="62" priority="14" operator="between">
      <formula>2</formula>
      <formula>3.49</formula>
    </cfRule>
    <cfRule type="cellIs" dxfId="61" priority="15" operator="lessThan">
      <formula>2</formula>
    </cfRule>
  </conditionalFormatting>
  <conditionalFormatting sqref="H32">
    <cfRule type="cellIs" dxfId="60" priority="10" operator="greaterThan">
      <formula>3.49</formula>
    </cfRule>
    <cfRule type="cellIs" dxfId="59" priority="11" operator="between">
      <formula>2</formula>
      <formula>3.49</formula>
    </cfRule>
    <cfRule type="cellIs" dxfId="58" priority="12" operator="lessThan">
      <formula>2</formula>
    </cfRule>
  </conditionalFormatting>
  <conditionalFormatting sqref="H33">
    <cfRule type="cellIs" dxfId="57" priority="7" operator="greaterThan">
      <formula>3.49</formula>
    </cfRule>
    <cfRule type="cellIs" dxfId="56" priority="8" operator="between">
      <formula>2</formula>
      <formula>3.49</formula>
    </cfRule>
    <cfRule type="cellIs" dxfId="55" priority="9" operator="lessThan">
      <formula>2</formula>
    </cfRule>
  </conditionalFormatting>
  <conditionalFormatting sqref="H35">
    <cfRule type="cellIs" dxfId="54" priority="4" operator="greaterThan">
      <formula>3.49</formula>
    </cfRule>
    <cfRule type="cellIs" dxfId="53" priority="5" operator="between">
      <formula>2</formula>
      <formula>3.49</formula>
    </cfRule>
    <cfRule type="cellIs" dxfId="52" priority="6" operator="lessThan">
      <formula>2</formula>
    </cfRule>
  </conditionalFormatting>
  <conditionalFormatting sqref="H36">
    <cfRule type="cellIs" dxfId="51" priority="1" operator="greaterThan">
      <formula>3.49</formula>
    </cfRule>
    <cfRule type="cellIs" dxfId="50" priority="2" operator="between">
      <formula>2</formula>
      <formula>3.49</formula>
    </cfRule>
    <cfRule type="cellIs" dxfId="49" priority="3" operator="lessThan">
      <formula>2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3"/>
  <sheetViews>
    <sheetView rightToLeft="1" view="pageBreakPreview" zoomScale="90" zoomScaleNormal="100" zoomScaleSheetLayoutView="90" workbookViewId="0">
      <selection activeCell="D20" sqref="D20"/>
    </sheetView>
  </sheetViews>
  <sheetFormatPr defaultColWidth="9.109375" defaultRowHeight="14.4" x14ac:dyDescent="0.3"/>
  <cols>
    <col min="1" max="2" width="7" style="1" customWidth="1"/>
    <col min="3" max="3" width="21.44140625" style="1" bestFit="1" customWidth="1"/>
    <col min="4" max="4" width="32.44140625" style="1" customWidth="1"/>
    <col min="5" max="11" width="9.44140625" style="1" customWidth="1"/>
    <col min="12" max="16384" width="9.109375" style="1"/>
  </cols>
  <sheetData>
    <row r="2" spans="2:12" x14ac:dyDescent="0.3">
      <c r="B2" s="169" t="s">
        <v>0</v>
      </c>
      <c r="C2" s="169" t="s">
        <v>1</v>
      </c>
      <c r="D2" s="202" t="s">
        <v>2</v>
      </c>
      <c r="E2" s="204" t="s">
        <v>52</v>
      </c>
      <c r="F2" s="196" t="s">
        <v>55</v>
      </c>
      <c r="G2" s="198" t="s">
        <v>56</v>
      </c>
      <c r="H2" s="200" t="s">
        <v>53</v>
      </c>
      <c r="I2" s="206" t="s">
        <v>52</v>
      </c>
      <c r="J2" s="207" t="s">
        <v>55</v>
      </c>
      <c r="K2" s="208" t="s">
        <v>56</v>
      </c>
      <c r="L2" s="195" t="s">
        <v>53</v>
      </c>
    </row>
    <row r="3" spans="2:12" x14ac:dyDescent="0.3">
      <c r="B3" s="169"/>
      <c r="C3" s="169"/>
      <c r="D3" s="203"/>
      <c r="E3" s="205"/>
      <c r="F3" s="197"/>
      <c r="G3" s="199"/>
      <c r="H3" s="201"/>
      <c r="I3" s="206"/>
      <c r="J3" s="207"/>
      <c r="K3" s="208"/>
      <c r="L3" s="195"/>
    </row>
    <row r="4" spans="2:12" x14ac:dyDescent="0.3">
      <c r="B4" s="26">
        <v>1</v>
      </c>
      <c r="C4" s="165" t="s">
        <v>7</v>
      </c>
      <c r="D4" s="27" t="s">
        <v>8</v>
      </c>
      <c r="E4" s="36">
        <v>4</v>
      </c>
      <c r="F4" s="36">
        <v>9</v>
      </c>
      <c r="G4" s="36">
        <v>0</v>
      </c>
      <c r="H4" s="8">
        <f>SUM(E4:G4)</f>
        <v>13</v>
      </c>
      <c r="I4" s="185">
        <f>SUM(E4:E6)</f>
        <v>27</v>
      </c>
      <c r="J4" s="185">
        <f>SUM(F4:F6)</f>
        <v>22</v>
      </c>
      <c r="K4" s="185">
        <f>SUM(G4:G6)</f>
        <v>0</v>
      </c>
      <c r="L4" s="185">
        <f>SUM(H4:H6)</f>
        <v>49</v>
      </c>
    </row>
    <row r="5" spans="2:12" x14ac:dyDescent="0.3">
      <c r="B5" s="26">
        <v>2</v>
      </c>
      <c r="C5" s="165"/>
      <c r="D5" s="43" t="s">
        <v>10</v>
      </c>
      <c r="E5" s="39">
        <v>18</v>
      </c>
      <c r="F5" s="39">
        <v>7</v>
      </c>
      <c r="G5" s="39">
        <v>0</v>
      </c>
      <c r="H5" s="40">
        <f t="shared" ref="H5:H17" si="0">SUM(E5:G5)</f>
        <v>25</v>
      </c>
      <c r="I5" s="186"/>
      <c r="J5" s="186"/>
      <c r="K5" s="186"/>
      <c r="L5" s="186"/>
    </row>
    <row r="6" spans="2:12" x14ac:dyDescent="0.3">
      <c r="B6" s="26">
        <v>4</v>
      </c>
      <c r="C6" s="165"/>
      <c r="D6" s="27" t="s">
        <v>13</v>
      </c>
      <c r="E6" s="36">
        <v>5</v>
      </c>
      <c r="F6" s="36">
        <v>6</v>
      </c>
      <c r="G6" s="36">
        <v>0</v>
      </c>
      <c r="H6" s="8">
        <f t="shared" si="0"/>
        <v>11</v>
      </c>
      <c r="I6" s="187"/>
      <c r="J6" s="187"/>
      <c r="K6" s="187"/>
      <c r="L6" s="187"/>
    </row>
    <row r="7" spans="2:12" x14ac:dyDescent="0.3">
      <c r="B7" s="26">
        <v>5</v>
      </c>
      <c r="C7" s="165" t="s">
        <v>15</v>
      </c>
      <c r="D7" s="27" t="s">
        <v>16</v>
      </c>
      <c r="E7" s="41">
        <v>9</v>
      </c>
      <c r="F7" s="41">
        <v>7</v>
      </c>
      <c r="G7" s="41">
        <v>1</v>
      </c>
      <c r="H7" s="42">
        <f t="shared" si="0"/>
        <v>17</v>
      </c>
      <c r="I7" s="185">
        <f>SUM(E7:E8)</f>
        <v>35</v>
      </c>
      <c r="J7" s="185">
        <f>SUM(F7:F8)</f>
        <v>28</v>
      </c>
      <c r="K7" s="185">
        <f>SUM(G7:G8)</f>
        <v>1</v>
      </c>
      <c r="L7" s="185">
        <f>SUM(H7:H8)</f>
        <v>64</v>
      </c>
    </row>
    <row r="8" spans="2:12" x14ac:dyDescent="0.3">
      <c r="B8" s="26">
        <v>6</v>
      </c>
      <c r="C8" s="165"/>
      <c r="D8" s="34" t="s">
        <v>17</v>
      </c>
      <c r="E8" s="39">
        <v>26</v>
      </c>
      <c r="F8" s="39">
        <v>21</v>
      </c>
      <c r="G8" s="39">
        <v>0</v>
      </c>
      <c r="H8" s="40">
        <f t="shared" si="0"/>
        <v>47</v>
      </c>
      <c r="I8" s="187"/>
      <c r="J8" s="187"/>
      <c r="K8" s="187"/>
      <c r="L8" s="187"/>
    </row>
    <row r="9" spans="2:12" x14ac:dyDescent="0.3">
      <c r="B9" s="26">
        <v>10</v>
      </c>
      <c r="C9" s="165" t="s">
        <v>19</v>
      </c>
      <c r="D9" s="34" t="s">
        <v>20</v>
      </c>
      <c r="E9" s="36">
        <v>12</v>
      </c>
      <c r="F9" s="36">
        <v>8</v>
      </c>
      <c r="G9" s="36">
        <v>0</v>
      </c>
      <c r="H9" s="8">
        <f t="shared" si="0"/>
        <v>20</v>
      </c>
      <c r="I9" s="185">
        <f>SUM(E9:E10)</f>
        <v>19</v>
      </c>
      <c r="J9" s="185">
        <f>SUM(F9:F10)</f>
        <v>13</v>
      </c>
      <c r="K9" s="185">
        <f>SUM(G9:G10)</f>
        <v>0</v>
      </c>
      <c r="L9" s="185">
        <f>SUM(H9:H10)</f>
        <v>32</v>
      </c>
    </row>
    <row r="10" spans="2:12" x14ac:dyDescent="0.3">
      <c r="B10" s="26">
        <v>12</v>
      </c>
      <c r="C10" s="165"/>
      <c r="D10" s="27" t="s">
        <v>23</v>
      </c>
      <c r="E10" s="39">
        <v>7</v>
      </c>
      <c r="F10" s="39">
        <v>5</v>
      </c>
      <c r="G10" s="39">
        <v>0</v>
      </c>
      <c r="H10" s="40">
        <f t="shared" si="0"/>
        <v>12</v>
      </c>
      <c r="I10" s="187"/>
      <c r="J10" s="187"/>
      <c r="K10" s="187"/>
      <c r="L10" s="187"/>
    </row>
    <row r="11" spans="2:12" x14ac:dyDescent="0.3">
      <c r="B11" s="26">
        <v>13</v>
      </c>
      <c r="C11" s="167" t="s">
        <v>24</v>
      </c>
      <c r="D11" s="35" t="s">
        <v>25</v>
      </c>
      <c r="E11" s="36">
        <v>17</v>
      </c>
      <c r="F11" s="36">
        <v>10</v>
      </c>
      <c r="G11" s="36">
        <v>1</v>
      </c>
      <c r="H11" s="8">
        <f t="shared" si="0"/>
        <v>28</v>
      </c>
      <c r="I11" s="185">
        <f>SUM(E11:E14)</f>
        <v>86</v>
      </c>
      <c r="J11" s="185">
        <f>SUM(F11:F14)</f>
        <v>84</v>
      </c>
      <c r="K11" s="185">
        <f>SUM(G11:G14)</f>
        <v>2</v>
      </c>
      <c r="L11" s="185">
        <f>SUM(H11:H14)</f>
        <v>172</v>
      </c>
    </row>
    <row r="12" spans="2:12" x14ac:dyDescent="0.3">
      <c r="B12" s="26">
        <v>16</v>
      </c>
      <c r="C12" s="167"/>
      <c r="D12" s="35" t="s">
        <v>29</v>
      </c>
      <c r="E12" s="39">
        <v>31</v>
      </c>
      <c r="F12" s="39">
        <v>42</v>
      </c>
      <c r="G12" s="39">
        <v>0</v>
      </c>
      <c r="H12" s="40">
        <f t="shared" si="0"/>
        <v>73</v>
      </c>
      <c r="I12" s="186"/>
      <c r="J12" s="186"/>
      <c r="K12" s="186"/>
      <c r="L12" s="186"/>
    </row>
    <row r="13" spans="2:12" x14ac:dyDescent="0.3">
      <c r="B13" s="26">
        <v>24</v>
      </c>
      <c r="C13" s="167"/>
      <c r="D13" s="25" t="s">
        <v>32</v>
      </c>
      <c r="E13" s="36">
        <v>5</v>
      </c>
      <c r="F13" s="36">
        <v>7</v>
      </c>
      <c r="G13" s="36">
        <v>1</v>
      </c>
      <c r="H13" s="8">
        <f t="shared" si="0"/>
        <v>13</v>
      </c>
      <c r="I13" s="186"/>
      <c r="J13" s="186"/>
      <c r="K13" s="186"/>
      <c r="L13" s="186"/>
    </row>
    <row r="14" spans="2:12" x14ac:dyDescent="0.3">
      <c r="B14" s="26">
        <v>25</v>
      </c>
      <c r="C14" s="167"/>
      <c r="D14" s="35" t="s">
        <v>34</v>
      </c>
      <c r="E14" s="44">
        <v>33</v>
      </c>
      <c r="F14" s="44">
        <v>25</v>
      </c>
      <c r="G14" s="44">
        <v>0</v>
      </c>
      <c r="H14" s="40">
        <f t="shared" si="0"/>
        <v>58</v>
      </c>
      <c r="I14" s="187"/>
      <c r="J14" s="187"/>
      <c r="K14" s="187"/>
      <c r="L14" s="187"/>
    </row>
    <row r="15" spans="2:12" x14ac:dyDescent="0.3">
      <c r="B15" s="26">
        <v>30</v>
      </c>
      <c r="C15" s="167" t="s">
        <v>35</v>
      </c>
      <c r="D15" s="25" t="s">
        <v>36</v>
      </c>
      <c r="E15" s="35">
        <v>7</v>
      </c>
      <c r="F15" s="35">
        <v>8</v>
      </c>
      <c r="G15" s="35">
        <v>0</v>
      </c>
      <c r="H15" s="8">
        <f t="shared" si="0"/>
        <v>15</v>
      </c>
      <c r="I15" s="185">
        <f>SUM(E15:E16)</f>
        <v>12</v>
      </c>
      <c r="J15" s="185">
        <f>SUM(F15:F16)</f>
        <v>18</v>
      </c>
      <c r="K15" s="185">
        <f>SUM(G15:G16)</f>
        <v>0</v>
      </c>
      <c r="L15" s="185">
        <f>SUM(H15:H16)</f>
        <v>30</v>
      </c>
    </row>
    <row r="16" spans="2:12" x14ac:dyDescent="0.3">
      <c r="B16" s="26">
        <v>31</v>
      </c>
      <c r="C16" s="167"/>
      <c r="D16" s="25" t="s">
        <v>38</v>
      </c>
      <c r="E16" s="44">
        <v>5</v>
      </c>
      <c r="F16" s="44">
        <v>10</v>
      </c>
      <c r="G16" s="44">
        <v>0</v>
      </c>
      <c r="H16" s="40">
        <f t="shared" si="0"/>
        <v>15</v>
      </c>
      <c r="I16" s="187"/>
      <c r="J16" s="187"/>
      <c r="K16" s="187"/>
      <c r="L16" s="187"/>
    </row>
    <row r="17" spans="2:12" x14ac:dyDescent="0.3">
      <c r="B17" s="26">
        <v>32</v>
      </c>
      <c r="C17" s="35" t="s">
        <v>40</v>
      </c>
      <c r="D17" s="35" t="s">
        <v>41</v>
      </c>
      <c r="E17" s="36">
        <v>10</v>
      </c>
      <c r="F17" s="36">
        <v>15</v>
      </c>
      <c r="G17" s="36">
        <v>0</v>
      </c>
      <c r="H17" s="8">
        <f t="shared" si="0"/>
        <v>25</v>
      </c>
      <c r="I17" s="54">
        <f>SUM(E17)</f>
        <v>10</v>
      </c>
      <c r="J17" s="54">
        <f>SUM(F17)</f>
        <v>15</v>
      </c>
      <c r="K17" s="54">
        <f>SUM(G17)</f>
        <v>0</v>
      </c>
      <c r="L17" s="54">
        <f>SUM(H17)</f>
        <v>25</v>
      </c>
    </row>
    <row r="18" spans="2:12" x14ac:dyDescent="0.3">
      <c r="B18" s="193" t="s">
        <v>53</v>
      </c>
      <c r="C18" s="194"/>
      <c r="D18" s="194"/>
      <c r="E18" s="9">
        <f t="shared" ref="E18:L18" si="1">SUM(E4:E17)</f>
        <v>189</v>
      </c>
      <c r="F18" s="9">
        <f t="shared" si="1"/>
        <v>180</v>
      </c>
      <c r="G18" s="9">
        <f t="shared" si="1"/>
        <v>3</v>
      </c>
      <c r="H18" s="9">
        <f t="shared" si="1"/>
        <v>372</v>
      </c>
      <c r="I18" s="9">
        <f t="shared" si="1"/>
        <v>189</v>
      </c>
      <c r="J18" s="9">
        <f t="shared" si="1"/>
        <v>180</v>
      </c>
      <c r="K18" s="9">
        <f t="shared" si="1"/>
        <v>3</v>
      </c>
      <c r="L18" s="9">
        <f t="shared" si="1"/>
        <v>372</v>
      </c>
    </row>
    <row r="25" spans="2:12" x14ac:dyDescent="0.3">
      <c r="C25" s="169" t="s">
        <v>0</v>
      </c>
      <c r="D25" s="169" t="s">
        <v>1</v>
      </c>
      <c r="E25" s="206" t="s">
        <v>52</v>
      </c>
      <c r="F25" s="207" t="s">
        <v>55</v>
      </c>
      <c r="G25" s="208" t="s">
        <v>56</v>
      </c>
      <c r="H25" s="195" t="s">
        <v>53</v>
      </c>
    </row>
    <row r="26" spans="2:12" x14ac:dyDescent="0.3">
      <c r="C26" s="169"/>
      <c r="D26" s="169"/>
      <c r="E26" s="206"/>
      <c r="F26" s="207"/>
      <c r="G26" s="208"/>
      <c r="H26" s="195"/>
    </row>
    <row r="27" spans="2:12" x14ac:dyDescent="0.3">
      <c r="C27" s="53">
        <v>1</v>
      </c>
      <c r="D27" s="53" t="s">
        <v>62</v>
      </c>
      <c r="E27" s="53">
        <v>27</v>
      </c>
      <c r="F27" s="53">
        <v>22</v>
      </c>
      <c r="G27" s="53">
        <v>0</v>
      </c>
      <c r="H27" s="53">
        <v>49</v>
      </c>
    </row>
    <row r="28" spans="2:12" x14ac:dyDescent="0.3">
      <c r="C28" s="53">
        <v>2</v>
      </c>
      <c r="D28" s="53" t="s">
        <v>15</v>
      </c>
      <c r="E28" s="53">
        <v>35</v>
      </c>
      <c r="F28" s="53">
        <v>28</v>
      </c>
      <c r="G28" s="53">
        <v>1</v>
      </c>
      <c r="H28" s="53">
        <v>64</v>
      </c>
    </row>
    <row r="29" spans="2:12" x14ac:dyDescent="0.3">
      <c r="C29" s="53">
        <v>3</v>
      </c>
      <c r="D29" s="53" t="s">
        <v>19</v>
      </c>
      <c r="E29" s="53">
        <v>19</v>
      </c>
      <c r="F29" s="53">
        <v>13</v>
      </c>
      <c r="G29" s="53">
        <v>0</v>
      </c>
      <c r="H29" s="53">
        <v>32</v>
      </c>
    </row>
    <row r="30" spans="2:12" x14ac:dyDescent="0.3">
      <c r="C30" s="53">
        <v>4</v>
      </c>
      <c r="D30" s="53" t="s">
        <v>24</v>
      </c>
      <c r="E30" s="53">
        <v>86</v>
      </c>
      <c r="F30" s="53">
        <v>84</v>
      </c>
      <c r="G30" s="53">
        <v>2</v>
      </c>
      <c r="H30" s="53">
        <v>172</v>
      </c>
    </row>
    <row r="31" spans="2:12" x14ac:dyDescent="0.3">
      <c r="C31" s="53">
        <v>5</v>
      </c>
      <c r="D31" s="53" t="s">
        <v>35</v>
      </c>
      <c r="E31" s="53">
        <v>12</v>
      </c>
      <c r="F31" s="53">
        <v>18</v>
      </c>
      <c r="G31" s="53">
        <v>0</v>
      </c>
      <c r="H31" s="53">
        <v>30</v>
      </c>
    </row>
    <row r="32" spans="2:12" x14ac:dyDescent="0.3">
      <c r="C32" s="53">
        <v>6</v>
      </c>
      <c r="D32" s="53" t="s">
        <v>40</v>
      </c>
      <c r="E32" s="53">
        <v>10</v>
      </c>
      <c r="F32" s="53">
        <v>15</v>
      </c>
      <c r="G32" s="53">
        <v>0</v>
      </c>
      <c r="H32" s="53">
        <v>25</v>
      </c>
    </row>
    <row r="33" spans="3:8" x14ac:dyDescent="0.3">
      <c r="C33" s="209" t="s">
        <v>53</v>
      </c>
      <c r="D33" s="209"/>
      <c r="E33" s="9">
        <f>SUM(E24:E32)</f>
        <v>189</v>
      </c>
      <c r="F33" s="9">
        <f>SUM(F24:F32)</f>
        <v>180</v>
      </c>
      <c r="G33" s="9">
        <f>SUM(G24:G32)</f>
        <v>3</v>
      </c>
      <c r="H33" s="9">
        <f>SUM(H24:H32)</f>
        <v>372</v>
      </c>
    </row>
  </sheetData>
  <mergeCells count="44">
    <mergeCell ref="H25:H26"/>
    <mergeCell ref="C33:D33"/>
    <mergeCell ref="C25:C26"/>
    <mergeCell ref="D25:D26"/>
    <mergeCell ref="E25:E26"/>
    <mergeCell ref="F25:F26"/>
    <mergeCell ref="G25:G26"/>
    <mergeCell ref="I15:I16"/>
    <mergeCell ref="J15:J16"/>
    <mergeCell ref="K15:K16"/>
    <mergeCell ref="I9:I10"/>
    <mergeCell ref="J9:J10"/>
    <mergeCell ref="K9:K10"/>
    <mergeCell ref="I11:I14"/>
    <mergeCell ref="J11:J14"/>
    <mergeCell ref="K11:K14"/>
    <mergeCell ref="I4:I6"/>
    <mergeCell ref="J4:J6"/>
    <mergeCell ref="K4:K6"/>
    <mergeCell ref="I7:I8"/>
    <mergeCell ref="J7:J8"/>
    <mergeCell ref="K7:K8"/>
    <mergeCell ref="L4:L6"/>
    <mergeCell ref="L7:L8"/>
    <mergeCell ref="L9:L10"/>
    <mergeCell ref="L11:L14"/>
    <mergeCell ref="L15:L16"/>
    <mergeCell ref="L2:L3"/>
    <mergeCell ref="F2:F3"/>
    <mergeCell ref="G2:G3"/>
    <mergeCell ref="H2:H3"/>
    <mergeCell ref="B2:B3"/>
    <mergeCell ref="C2:C3"/>
    <mergeCell ref="D2:D3"/>
    <mergeCell ref="E2:E3"/>
    <mergeCell ref="I2:I3"/>
    <mergeCell ref="J2:J3"/>
    <mergeCell ref="K2:K3"/>
    <mergeCell ref="C7:C8"/>
    <mergeCell ref="C4:C6"/>
    <mergeCell ref="C11:C14"/>
    <mergeCell ref="C9:C10"/>
    <mergeCell ref="B18:D18"/>
    <mergeCell ref="C15:C16"/>
  </mergeCells>
  <pageMargins left="0.7" right="0.7" top="0.75" bottom="0.75" header="0.3" footer="0.3"/>
  <pageSetup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53"/>
  <sheetViews>
    <sheetView showGridLines="0" rightToLeft="1" view="pageLayout" topLeftCell="A53" zoomScaleNormal="70" workbookViewId="0">
      <selection activeCell="H72" sqref="H72"/>
    </sheetView>
  </sheetViews>
  <sheetFormatPr defaultRowHeight="14.4" x14ac:dyDescent="0.3"/>
  <cols>
    <col min="1" max="1" width="4.88671875" style="1" customWidth="1"/>
    <col min="3" max="3" width="47.44140625" customWidth="1"/>
    <col min="4" max="4" width="13.44140625" style="11" customWidth="1"/>
    <col min="5" max="5" width="13.44140625" customWidth="1"/>
    <col min="6" max="6" width="12.44140625" customWidth="1"/>
    <col min="7" max="7" width="13.88671875" customWidth="1"/>
    <col min="8" max="9" width="13.88671875" style="1" customWidth="1"/>
    <col min="10" max="11" width="9.109375" style="1" customWidth="1"/>
    <col min="12" max="55" width="9.109375" style="1"/>
  </cols>
  <sheetData>
    <row r="1" spans="1:55" ht="18" x14ac:dyDescent="0.35">
      <c r="A1" s="55"/>
      <c r="B1" s="1"/>
      <c r="C1" s="1"/>
      <c r="D1" s="56"/>
      <c r="E1" s="55"/>
      <c r="F1" s="55"/>
      <c r="G1" s="55"/>
      <c r="H1" s="55"/>
      <c r="I1" s="55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ht="18" x14ac:dyDescent="0.35">
      <c r="A2" s="55"/>
      <c r="D2" s="56"/>
      <c r="E2" s="55"/>
      <c r="F2" s="55"/>
      <c r="G2" s="55"/>
      <c r="H2" s="55"/>
      <c r="I2" s="55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21" x14ac:dyDescent="0.4">
      <c r="A3" s="55"/>
      <c r="C3" s="58" t="s">
        <v>85</v>
      </c>
      <c r="D3" s="56"/>
      <c r="E3" s="55"/>
      <c r="F3" s="55"/>
      <c r="G3" s="55"/>
      <c r="H3" s="55"/>
      <c r="I3" s="55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1:55" ht="21" x14ac:dyDescent="0.4">
      <c r="A4" s="55"/>
      <c r="C4" s="228" t="s">
        <v>84</v>
      </c>
      <c r="D4" s="228"/>
      <c r="E4" s="228"/>
      <c r="F4" s="228"/>
      <c r="G4" s="55"/>
      <c r="H4" s="55"/>
      <c r="I4" s="55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</row>
    <row r="5" spans="1:55" ht="21" x14ac:dyDescent="0.4">
      <c r="A5" s="55"/>
      <c r="B5" s="55"/>
      <c r="C5" s="228" t="s">
        <v>113</v>
      </c>
      <c r="D5" s="228"/>
      <c r="E5" s="228"/>
      <c r="F5" s="228"/>
      <c r="G5" s="55"/>
      <c r="H5" s="55"/>
      <c r="I5" s="5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s="1" customFormat="1" ht="18" x14ac:dyDescent="0.35">
      <c r="A6" s="55"/>
      <c r="B6" s="55"/>
      <c r="C6" s="55"/>
      <c r="D6" s="56"/>
      <c r="E6" s="55"/>
      <c r="F6" s="55"/>
      <c r="G6" s="55"/>
      <c r="H6" s="55"/>
      <c r="I6" s="55"/>
    </row>
    <row r="7" spans="1:55" s="1" customFormat="1" ht="18" x14ac:dyDescent="0.35">
      <c r="A7" s="55"/>
      <c r="B7" s="232" t="s">
        <v>0</v>
      </c>
      <c r="C7" s="232" t="s">
        <v>2</v>
      </c>
      <c r="D7" s="232" t="s">
        <v>4</v>
      </c>
      <c r="E7" s="232" t="s">
        <v>5</v>
      </c>
      <c r="F7" s="232" t="s">
        <v>6</v>
      </c>
      <c r="G7" s="233" t="s">
        <v>49</v>
      </c>
      <c r="H7" s="233"/>
      <c r="I7" s="233"/>
    </row>
    <row r="8" spans="1:55" s="1" customFormat="1" ht="25.5" customHeight="1" x14ac:dyDescent="0.35">
      <c r="A8" s="55"/>
      <c r="B8" s="232"/>
      <c r="C8" s="232"/>
      <c r="D8" s="232"/>
      <c r="E8" s="232"/>
      <c r="F8" s="232"/>
      <c r="G8" s="69">
        <v>2017</v>
      </c>
      <c r="H8" s="69">
        <v>2018</v>
      </c>
      <c r="I8" s="69">
        <v>2019</v>
      </c>
    </row>
    <row r="9" spans="1:55" s="1" customFormat="1" ht="24.6" x14ac:dyDescent="0.35">
      <c r="A9" s="55"/>
      <c r="B9" s="229" t="s">
        <v>114</v>
      </c>
      <c r="C9" s="230"/>
      <c r="D9" s="230"/>
      <c r="E9" s="230"/>
      <c r="F9" s="230"/>
      <c r="G9" s="230"/>
      <c r="H9" s="230"/>
      <c r="I9" s="231"/>
    </row>
    <row r="10" spans="1:55" s="1" customFormat="1" ht="18" x14ac:dyDescent="0.35">
      <c r="A10" s="55"/>
      <c r="B10" s="59">
        <v>1</v>
      </c>
      <c r="C10" s="98" t="s">
        <v>104</v>
      </c>
      <c r="D10" s="60" t="e">
        <f>#REF!</f>
        <v>#REF!</v>
      </c>
      <c r="E10" s="60" t="e">
        <f>#REF!</f>
        <v>#REF!</v>
      </c>
      <c r="F10" s="61" t="e">
        <f>#REF!</f>
        <v>#REF!</v>
      </c>
      <c r="G10" s="83">
        <v>30</v>
      </c>
      <c r="H10" s="83"/>
      <c r="I10" s="84">
        <v>30</v>
      </c>
    </row>
    <row r="11" spans="1:55" s="1" customFormat="1" ht="18" x14ac:dyDescent="0.35">
      <c r="A11" s="55"/>
      <c r="B11" s="59">
        <v>2</v>
      </c>
      <c r="C11" s="98" t="s">
        <v>61</v>
      </c>
      <c r="D11" s="60" t="e">
        <f>#REF!</f>
        <v>#REF!</v>
      </c>
      <c r="E11" s="60" t="e">
        <f>#REF!</f>
        <v>#REF!</v>
      </c>
      <c r="F11" s="60" t="e">
        <f>#REF!</f>
        <v>#REF!</v>
      </c>
      <c r="G11" s="85"/>
      <c r="H11" s="83">
        <v>25</v>
      </c>
      <c r="I11" s="83"/>
    </row>
    <row r="12" spans="1:55" s="1" customFormat="1" ht="24.6" x14ac:dyDescent="0.35">
      <c r="A12" s="55"/>
      <c r="B12" s="229" t="s">
        <v>86</v>
      </c>
      <c r="C12" s="230"/>
      <c r="D12" s="230"/>
      <c r="E12" s="230"/>
      <c r="F12" s="230"/>
      <c r="G12" s="230"/>
      <c r="H12" s="230"/>
      <c r="I12" s="231"/>
    </row>
    <row r="13" spans="1:55" s="1" customFormat="1" ht="18" x14ac:dyDescent="0.35">
      <c r="A13" s="55"/>
      <c r="B13" s="59">
        <v>3</v>
      </c>
      <c r="C13" s="98" t="s">
        <v>87</v>
      </c>
      <c r="D13" s="60" t="e">
        <f>#REF!</f>
        <v>#REF!</v>
      </c>
      <c r="E13" s="60" t="e">
        <f>#REF!</f>
        <v>#REF!</v>
      </c>
      <c r="F13" s="60" t="e">
        <f>#REF!</f>
        <v>#REF!</v>
      </c>
      <c r="G13" s="83">
        <v>35</v>
      </c>
      <c r="H13" s="84">
        <v>35</v>
      </c>
      <c r="I13" s="84"/>
    </row>
    <row r="14" spans="1:55" s="1" customFormat="1" ht="18" x14ac:dyDescent="0.35">
      <c r="A14" s="55"/>
      <c r="B14" s="59">
        <v>4</v>
      </c>
      <c r="C14" s="98" t="s">
        <v>25</v>
      </c>
      <c r="D14" s="60" t="e">
        <f>#REF!</f>
        <v>#REF!</v>
      </c>
      <c r="E14" s="60" t="e">
        <f>#REF!</f>
        <v>#REF!</v>
      </c>
      <c r="F14" s="60" t="e">
        <f>#REF!</f>
        <v>#REF!</v>
      </c>
      <c r="G14" s="83">
        <v>35</v>
      </c>
      <c r="H14" s="84"/>
      <c r="I14" s="83">
        <v>35</v>
      </c>
    </row>
    <row r="15" spans="1:55" s="1" customFormat="1" ht="18" x14ac:dyDescent="0.35">
      <c r="A15" s="55"/>
      <c r="B15" s="59">
        <v>5</v>
      </c>
      <c r="C15" s="98" t="s">
        <v>92</v>
      </c>
      <c r="D15" s="60" t="e">
        <f>#REF!</f>
        <v>#REF!</v>
      </c>
      <c r="E15" s="60" t="e">
        <f>#REF!</f>
        <v>#REF!</v>
      </c>
      <c r="F15" s="60" t="e">
        <f>#REF!</f>
        <v>#REF!</v>
      </c>
      <c r="G15" s="83"/>
      <c r="H15" s="86"/>
      <c r="I15" s="83">
        <v>25</v>
      </c>
    </row>
    <row r="16" spans="1:55" s="1" customFormat="1" ht="18" x14ac:dyDescent="0.35">
      <c r="A16" s="55"/>
      <c r="B16" s="59">
        <v>6</v>
      </c>
      <c r="C16" s="98" t="s">
        <v>34</v>
      </c>
      <c r="D16" s="60" t="e">
        <f>#REF!</f>
        <v>#REF!</v>
      </c>
      <c r="E16" s="60" t="e">
        <f>#REF!</f>
        <v>#REF!</v>
      </c>
      <c r="F16" s="60" t="e">
        <f>#REF!</f>
        <v>#REF!</v>
      </c>
      <c r="G16" s="83"/>
      <c r="H16" s="84">
        <v>30</v>
      </c>
      <c r="I16" s="84"/>
    </row>
    <row r="17" spans="1:24" s="1" customFormat="1" ht="18" x14ac:dyDescent="0.35">
      <c r="A17" s="55"/>
      <c r="B17" s="59">
        <v>7</v>
      </c>
      <c r="C17" s="98" t="s">
        <v>94</v>
      </c>
      <c r="D17" s="60" t="e">
        <f>#REF!</f>
        <v>#REF!</v>
      </c>
      <c r="E17" s="60" t="e">
        <f>#REF!</f>
        <v>#REF!</v>
      </c>
      <c r="F17" s="60" t="e">
        <f>#REF!</f>
        <v>#REF!</v>
      </c>
      <c r="G17" s="87">
        <v>25</v>
      </c>
      <c r="H17" s="83">
        <v>25</v>
      </c>
      <c r="I17" s="84"/>
    </row>
    <row r="18" spans="1:24" s="1" customFormat="1" ht="18" x14ac:dyDescent="0.35">
      <c r="A18" s="55"/>
      <c r="B18" s="59">
        <v>8</v>
      </c>
      <c r="C18" s="98" t="s">
        <v>108</v>
      </c>
      <c r="D18" s="60" t="e">
        <f>#REF!</f>
        <v>#REF!</v>
      </c>
      <c r="E18" s="60" t="e">
        <f>#REF!</f>
        <v>#REF!</v>
      </c>
      <c r="F18" s="60" t="e">
        <f>#REF!</f>
        <v>#REF!</v>
      </c>
      <c r="G18" s="85"/>
      <c r="H18" s="83"/>
      <c r="I18" s="83">
        <v>25</v>
      </c>
    </row>
    <row r="19" spans="1:24" s="1" customFormat="1" ht="24.6" x14ac:dyDescent="0.35">
      <c r="A19" s="55"/>
      <c r="B19" s="229" t="s">
        <v>130</v>
      </c>
      <c r="C19" s="230"/>
      <c r="D19" s="230"/>
      <c r="E19" s="230"/>
      <c r="F19" s="230"/>
      <c r="G19" s="230"/>
      <c r="H19" s="230"/>
      <c r="I19" s="231"/>
    </row>
    <row r="20" spans="1:24" s="1" customFormat="1" ht="18" x14ac:dyDescent="0.35">
      <c r="A20" s="55"/>
      <c r="B20" s="59">
        <v>9</v>
      </c>
      <c r="C20" s="98" t="s">
        <v>98</v>
      </c>
      <c r="D20" s="60" t="e">
        <f>#REF!</f>
        <v>#REF!</v>
      </c>
      <c r="E20" s="60" t="e">
        <f>#REF!</f>
        <v>#REF!</v>
      </c>
      <c r="F20" s="60" t="e">
        <f>#REF!</f>
        <v>#REF!</v>
      </c>
      <c r="G20" s="83">
        <v>35</v>
      </c>
      <c r="H20" s="84"/>
      <c r="I20" s="84">
        <v>35</v>
      </c>
    </row>
    <row r="21" spans="1:24" s="1" customFormat="1" ht="18" x14ac:dyDescent="0.35">
      <c r="A21" s="55"/>
      <c r="B21" s="59">
        <v>10</v>
      </c>
      <c r="C21" s="98" t="s">
        <v>102</v>
      </c>
      <c r="D21" s="60" t="e">
        <f>#REF!</f>
        <v>#REF!</v>
      </c>
      <c r="E21" s="60" t="e">
        <f>#REF!</f>
        <v>#REF!</v>
      </c>
      <c r="F21" s="60" t="e">
        <f>#REF!</f>
        <v>#REF!</v>
      </c>
      <c r="G21" s="85"/>
      <c r="H21" s="83">
        <v>30</v>
      </c>
      <c r="I21" s="84"/>
    </row>
    <row r="22" spans="1:24" s="1" customFormat="1" ht="18" x14ac:dyDescent="0.35">
      <c r="A22" s="55"/>
      <c r="B22" s="59">
        <v>11</v>
      </c>
      <c r="C22" s="98" t="s">
        <v>99</v>
      </c>
      <c r="D22" s="60" t="e">
        <f>#REF!</f>
        <v>#REF!</v>
      </c>
      <c r="E22" s="60" t="e">
        <f>#REF!</f>
        <v>#REF!</v>
      </c>
      <c r="F22" s="60" t="e">
        <f>#REF!</f>
        <v>#REF!</v>
      </c>
      <c r="G22" s="83">
        <v>30</v>
      </c>
      <c r="H22" s="83"/>
      <c r="I22" s="83">
        <v>30</v>
      </c>
    </row>
    <row r="23" spans="1:24" s="1" customFormat="1" ht="18" x14ac:dyDescent="0.35">
      <c r="A23" s="55"/>
      <c r="B23" s="59">
        <v>12</v>
      </c>
      <c r="C23" s="98" t="s">
        <v>111</v>
      </c>
      <c r="D23" s="60" t="e">
        <f>#REF!</f>
        <v>#REF!</v>
      </c>
      <c r="E23" s="60" t="e">
        <f>#REF!</f>
        <v>#REF!</v>
      </c>
      <c r="F23" s="60" t="e">
        <f>#REF!</f>
        <v>#REF!</v>
      </c>
      <c r="G23" s="85"/>
      <c r="H23" s="83"/>
      <c r="I23" s="83">
        <v>30</v>
      </c>
    </row>
    <row r="24" spans="1:24" s="1" customFormat="1" ht="18" x14ac:dyDescent="0.35">
      <c r="A24" s="55"/>
      <c r="B24" s="59">
        <v>13</v>
      </c>
      <c r="C24" s="98" t="s">
        <v>89</v>
      </c>
      <c r="D24" s="60" t="e">
        <f>#REF!</f>
        <v>#REF!</v>
      </c>
      <c r="E24" s="60" t="e">
        <f>#REF!</f>
        <v>#REF!</v>
      </c>
      <c r="F24" s="60" t="e">
        <f>#REF!</f>
        <v>#REF!</v>
      </c>
      <c r="G24" s="85"/>
      <c r="H24" s="83">
        <v>25</v>
      </c>
      <c r="I24" s="83"/>
    </row>
    <row r="25" spans="1:24" s="1" customFormat="1" ht="18" x14ac:dyDescent="0.35">
      <c r="A25" s="55"/>
      <c r="B25" s="59">
        <v>14</v>
      </c>
      <c r="C25" s="98" t="s">
        <v>96</v>
      </c>
      <c r="D25" s="60" t="e">
        <f>#REF!</f>
        <v>#REF!</v>
      </c>
      <c r="E25" s="60" t="e">
        <f>#REF!</f>
        <v>#REF!</v>
      </c>
      <c r="F25" s="60" t="e">
        <f>#REF!</f>
        <v>#REF!</v>
      </c>
      <c r="G25" s="83">
        <v>25</v>
      </c>
      <c r="H25" s="83"/>
      <c r="I25" s="83"/>
    </row>
    <row r="26" spans="1:24" s="1" customFormat="1" ht="18" x14ac:dyDescent="0.35">
      <c r="A26" s="55"/>
      <c r="B26" s="59">
        <v>15</v>
      </c>
      <c r="C26" s="98" t="s">
        <v>116</v>
      </c>
      <c r="D26" s="60" t="e">
        <f>#REF!</f>
        <v>#REF!</v>
      </c>
      <c r="E26" s="60" t="e">
        <f>#REF!</f>
        <v>#REF!</v>
      </c>
      <c r="F26" s="60" t="e">
        <f>#REF!</f>
        <v>#REF!</v>
      </c>
      <c r="G26" s="85"/>
      <c r="H26" s="83"/>
      <c r="I26" s="83">
        <v>25</v>
      </c>
    </row>
    <row r="27" spans="1:24" s="1" customFormat="1" ht="18" x14ac:dyDescent="0.35">
      <c r="A27" s="55"/>
      <c r="B27" s="59">
        <v>16</v>
      </c>
      <c r="C27" s="98" t="s">
        <v>97</v>
      </c>
      <c r="D27" s="60" t="e">
        <f>#REF!</f>
        <v>#REF!</v>
      </c>
      <c r="E27" s="60" t="e">
        <f>#REF!</f>
        <v>#REF!</v>
      </c>
      <c r="F27" s="60" t="e">
        <f>#REF!</f>
        <v>#REF!</v>
      </c>
      <c r="G27" s="85"/>
      <c r="H27" s="83">
        <v>25</v>
      </c>
      <c r="I27" s="83"/>
    </row>
    <row r="28" spans="1:24" s="1" customFormat="1" ht="18" x14ac:dyDescent="0.35">
      <c r="A28" s="55"/>
      <c r="B28" s="59">
        <v>17</v>
      </c>
      <c r="C28" s="98" t="s">
        <v>101</v>
      </c>
      <c r="D28" s="60" t="e">
        <f>#REF!</f>
        <v>#REF!</v>
      </c>
      <c r="E28" s="60" t="e">
        <f>#REF!</f>
        <v>#REF!</v>
      </c>
      <c r="F28" s="60" t="e">
        <f>#REF!</f>
        <v>#REF!</v>
      </c>
      <c r="G28" s="85"/>
      <c r="H28" s="83">
        <v>30</v>
      </c>
      <c r="I28" s="83"/>
    </row>
    <row r="29" spans="1:24" s="1" customFormat="1" ht="24.6" x14ac:dyDescent="0.35">
      <c r="A29" s="55"/>
      <c r="B29" s="229" t="s">
        <v>91</v>
      </c>
      <c r="C29" s="230"/>
      <c r="D29" s="230"/>
      <c r="E29" s="230"/>
      <c r="F29" s="230"/>
      <c r="G29" s="230"/>
      <c r="H29" s="230"/>
      <c r="I29" s="231"/>
    </row>
    <row r="30" spans="1:24" s="1" customFormat="1" ht="18" x14ac:dyDescent="0.35">
      <c r="A30" s="55"/>
      <c r="B30" s="59">
        <v>18</v>
      </c>
      <c r="C30" s="98" t="s">
        <v>103</v>
      </c>
      <c r="D30" s="60" t="e">
        <f>#REF!</f>
        <v>#REF!</v>
      </c>
      <c r="E30" s="60" t="e">
        <f>#REF!</f>
        <v>#REF!</v>
      </c>
      <c r="F30" s="60" t="e">
        <f>#REF!</f>
        <v>#REF!</v>
      </c>
      <c r="G30" s="83">
        <v>30</v>
      </c>
      <c r="H30" s="83"/>
      <c r="I30" s="83">
        <v>30</v>
      </c>
    </row>
    <row r="31" spans="1:24" s="1" customFormat="1" ht="23.4" x14ac:dyDescent="0.45">
      <c r="A31" s="55"/>
      <c r="B31" s="59">
        <v>19</v>
      </c>
      <c r="C31" s="98" t="s">
        <v>90</v>
      </c>
      <c r="D31" s="60" t="e">
        <f>#REF!</f>
        <v>#REF!</v>
      </c>
      <c r="E31" s="60" t="e">
        <f>#REF!</f>
        <v>#REF!</v>
      </c>
      <c r="F31" s="60" t="e">
        <f>#REF!</f>
        <v>#REF!</v>
      </c>
      <c r="G31" s="85"/>
      <c r="H31" s="83">
        <v>30</v>
      </c>
      <c r="I31" s="84"/>
      <c r="T31" s="213" t="s">
        <v>117</v>
      </c>
      <c r="U31" s="213"/>
      <c r="V31" s="213"/>
      <c r="W31" s="213"/>
      <c r="X31" s="213"/>
    </row>
    <row r="32" spans="1:24" s="1" customFormat="1" ht="24.6" x14ac:dyDescent="0.35">
      <c r="A32" s="55"/>
      <c r="B32" s="59">
        <v>20</v>
      </c>
      <c r="C32" s="98" t="s">
        <v>107</v>
      </c>
      <c r="D32" s="60" t="e">
        <f>#REF!</f>
        <v>#REF!</v>
      </c>
      <c r="E32" s="60" t="e">
        <f>#REF!</f>
        <v>#REF!</v>
      </c>
      <c r="F32" s="60" t="e">
        <f>#REF!</f>
        <v>#REF!</v>
      </c>
      <c r="G32" s="85"/>
      <c r="H32" s="83">
        <v>30</v>
      </c>
      <c r="I32" s="83"/>
      <c r="T32" s="214" t="s">
        <v>118</v>
      </c>
      <c r="U32" s="214"/>
      <c r="V32" s="214"/>
      <c r="W32" s="214"/>
      <c r="X32" s="62" t="s">
        <v>119</v>
      </c>
    </row>
    <row r="33" spans="1:24" s="1" customFormat="1" ht="24.6" x14ac:dyDescent="0.35">
      <c r="A33" s="55"/>
      <c r="B33" s="229" t="s">
        <v>106</v>
      </c>
      <c r="C33" s="230"/>
      <c r="D33" s="230"/>
      <c r="E33" s="230"/>
      <c r="F33" s="230"/>
      <c r="G33" s="230"/>
      <c r="H33" s="230"/>
      <c r="I33" s="231"/>
      <c r="T33" s="210" t="s">
        <v>114</v>
      </c>
      <c r="U33" s="211"/>
      <c r="V33" s="211"/>
      <c r="W33" s="212"/>
      <c r="X33" s="63">
        <v>85</v>
      </c>
    </row>
    <row r="34" spans="1:24" s="1" customFormat="1" ht="24.6" x14ac:dyDescent="0.35">
      <c r="A34" s="55"/>
      <c r="B34" s="59">
        <v>21</v>
      </c>
      <c r="C34" s="98" t="s">
        <v>110</v>
      </c>
      <c r="D34" s="60" t="e">
        <f>#REF!</f>
        <v>#REF!</v>
      </c>
      <c r="E34" s="60" t="e">
        <f>#REF!</f>
        <v>#REF!</v>
      </c>
      <c r="F34" s="60" t="e">
        <f>#REF!</f>
        <v>#REF!</v>
      </c>
      <c r="G34" s="83">
        <v>35</v>
      </c>
      <c r="H34" s="84"/>
      <c r="I34" s="84">
        <v>35</v>
      </c>
      <c r="T34" s="210" t="s">
        <v>86</v>
      </c>
      <c r="U34" s="211"/>
      <c r="V34" s="211"/>
      <c r="W34" s="212"/>
      <c r="X34" s="63">
        <v>270</v>
      </c>
    </row>
    <row r="35" spans="1:24" s="1" customFormat="1" ht="24.6" x14ac:dyDescent="0.35">
      <c r="A35" s="55"/>
      <c r="B35" s="59">
        <v>22</v>
      </c>
      <c r="C35" s="98" t="s">
        <v>112</v>
      </c>
      <c r="D35" s="60" t="e">
        <f>#REF!</f>
        <v>#REF!</v>
      </c>
      <c r="E35" s="60" t="e">
        <f>#REF!</f>
        <v>#REF!</v>
      </c>
      <c r="F35" s="60" t="e">
        <f>#REF!</f>
        <v>#REF!</v>
      </c>
      <c r="G35" s="87">
        <v>35</v>
      </c>
      <c r="H35" s="83"/>
      <c r="I35" s="84">
        <v>35</v>
      </c>
      <c r="T35" s="210" t="s">
        <v>95</v>
      </c>
      <c r="U35" s="211"/>
      <c r="V35" s="211"/>
      <c r="W35" s="212"/>
      <c r="X35" s="63">
        <v>320</v>
      </c>
    </row>
    <row r="36" spans="1:24" s="1" customFormat="1" ht="24.6" x14ac:dyDescent="0.35">
      <c r="A36" s="55"/>
      <c r="B36" s="59">
        <v>23</v>
      </c>
      <c r="C36" s="98" t="s">
        <v>105</v>
      </c>
      <c r="D36" s="60" t="e">
        <f>#REF!</f>
        <v>#REF!</v>
      </c>
      <c r="E36" s="60" t="e">
        <f>#REF!</f>
        <v>#REF!</v>
      </c>
      <c r="F36" s="60" t="e">
        <f>#REF!</f>
        <v>#REF!</v>
      </c>
      <c r="G36" s="85"/>
      <c r="H36" s="83">
        <v>30</v>
      </c>
      <c r="I36" s="83"/>
      <c r="T36" s="210" t="s">
        <v>91</v>
      </c>
      <c r="U36" s="211"/>
      <c r="V36" s="211"/>
      <c r="W36" s="212"/>
      <c r="X36" s="63">
        <v>120</v>
      </c>
    </row>
    <row r="37" spans="1:24" s="1" customFormat="1" ht="24.6" x14ac:dyDescent="0.35">
      <c r="A37" s="55"/>
      <c r="B37" s="216" t="s">
        <v>120</v>
      </c>
      <c r="C37" s="217"/>
      <c r="D37" s="217"/>
      <c r="E37" s="217"/>
      <c r="F37" s="218"/>
      <c r="G37" s="88">
        <f>SUM(G10:G36)</f>
        <v>315</v>
      </c>
      <c r="H37" s="88">
        <f>SUM(H10:H36)</f>
        <v>315</v>
      </c>
      <c r="I37" s="88">
        <f>SUM(I10:I36)</f>
        <v>335</v>
      </c>
      <c r="T37" s="210" t="s">
        <v>106</v>
      </c>
      <c r="U37" s="211"/>
      <c r="V37" s="211"/>
      <c r="W37" s="212"/>
      <c r="X37" s="63">
        <v>170</v>
      </c>
    </row>
    <row r="38" spans="1:24" s="1" customFormat="1" ht="24.6" x14ac:dyDescent="0.35">
      <c r="A38" s="55"/>
      <c r="B38" s="219" t="s">
        <v>121</v>
      </c>
      <c r="C38" s="220"/>
      <c r="D38" s="220"/>
      <c r="E38" s="220"/>
      <c r="F38" s="221"/>
      <c r="G38" s="89">
        <f>COUNT(G34:G36,G30:G32,G20:G28,G13:G18,G10:G11)</f>
        <v>10</v>
      </c>
      <c r="H38" s="89">
        <f>COUNT(H34:H36,H30:H32,H20:H28,H13:H18,H10:H11)</f>
        <v>11</v>
      </c>
      <c r="I38" s="89">
        <f>COUNT(I34:I36,I30:I32,I20:I28,I13:I18,I10:I11)</f>
        <v>11</v>
      </c>
      <c r="T38" s="214" t="s">
        <v>53</v>
      </c>
      <c r="U38" s="214"/>
      <c r="V38" s="214"/>
      <c r="W38" s="214"/>
      <c r="X38" s="62">
        <f>SUM(X33:X37)</f>
        <v>965</v>
      </c>
    </row>
    <row r="39" spans="1:24" s="1" customFormat="1" ht="18" x14ac:dyDescent="0.35">
      <c r="A39" s="55"/>
      <c r="B39" s="222" t="s">
        <v>122</v>
      </c>
      <c r="C39" s="223"/>
      <c r="D39" s="223"/>
      <c r="E39" s="223"/>
      <c r="F39" s="224"/>
      <c r="G39" s="90">
        <f>G37*0.1</f>
        <v>31.5</v>
      </c>
      <c r="H39" s="90">
        <f>H37*0.1</f>
        <v>31.5</v>
      </c>
      <c r="I39" s="90">
        <f>I37*0.1</f>
        <v>33.5</v>
      </c>
    </row>
    <row r="40" spans="1:24" s="1" customFormat="1" ht="18" x14ac:dyDescent="0.35">
      <c r="A40" s="55"/>
      <c r="B40" s="222" t="s">
        <v>123</v>
      </c>
      <c r="C40" s="223"/>
      <c r="D40" s="223"/>
      <c r="E40" s="223"/>
      <c r="F40" s="224"/>
      <c r="G40" s="91">
        <v>0</v>
      </c>
      <c r="H40" s="91">
        <v>60</v>
      </c>
      <c r="I40" s="91">
        <v>60</v>
      </c>
    </row>
    <row r="41" spans="1:24" s="1" customFormat="1" ht="18" x14ac:dyDescent="0.35">
      <c r="A41" s="55"/>
      <c r="B41" s="225" t="s">
        <v>124</v>
      </c>
      <c r="C41" s="226"/>
      <c r="D41" s="226"/>
      <c r="E41" s="226"/>
      <c r="F41" s="227"/>
      <c r="G41" s="92">
        <f>SUM(G37+G39+G40)</f>
        <v>346.5</v>
      </c>
      <c r="H41" s="92">
        <f t="shared" ref="H41:I41" si="0">SUM(H37+H39+H40)</f>
        <v>406.5</v>
      </c>
      <c r="I41" s="92">
        <f t="shared" si="0"/>
        <v>428.5</v>
      </c>
    </row>
    <row r="42" spans="1:24" s="1" customFormat="1" ht="18" x14ac:dyDescent="0.35">
      <c r="A42" s="55"/>
      <c r="B42" s="55"/>
      <c r="C42" s="55"/>
      <c r="D42" s="56"/>
      <c r="E42" s="55"/>
      <c r="F42" s="55"/>
      <c r="G42" s="55"/>
      <c r="H42" s="55"/>
      <c r="I42" s="55"/>
    </row>
    <row r="43" spans="1:24" s="1" customFormat="1" ht="18" x14ac:dyDescent="0.35">
      <c r="A43" s="55"/>
      <c r="B43" s="55"/>
      <c r="C43" s="55"/>
      <c r="D43" s="56"/>
      <c r="E43" s="55"/>
      <c r="F43" s="55"/>
      <c r="G43" s="55"/>
      <c r="H43" s="55"/>
      <c r="I43" s="55"/>
    </row>
    <row r="44" spans="1:24" s="1" customFormat="1" ht="18" x14ac:dyDescent="0.35">
      <c r="A44" s="55"/>
      <c r="D44" s="10"/>
    </row>
    <row r="45" spans="1:24" s="1" customFormat="1" x14ac:dyDescent="0.3">
      <c r="D45" s="10"/>
    </row>
    <row r="46" spans="1:24" s="1" customFormat="1" x14ac:dyDescent="0.3">
      <c r="D46" s="10"/>
    </row>
    <row r="47" spans="1:24" s="1" customFormat="1" x14ac:dyDescent="0.3">
      <c r="D47" s="10"/>
    </row>
    <row r="48" spans="1:24" s="1" customFormat="1" x14ac:dyDescent="0.3">
      <c r="D48" s="10"/>
    </row>
    <row r="49" spans="4:4" s="1" customFormat="1" x14ac:dyDescent="0.3">
      <c r="D49" s="10"/>
    </row>
    <row r="50" spans="4:4" s="1" customFormat="1" x14ac:dyDescent="0.3">
      <c r="D50" s="10"/>
    </row>
    <row r="51" spans="4:4" s="1" customFormat="1" x14ac:dyDescent="0.3">
      <c r="D51" s="10"/>
    </row>
    <row r="52" spans="4:4" s="1" customFormat="1" x14ac:dyDescent="0.3">
      <c r="D52" s="10"/>
    </row>
    <row r="53" spans="4:4" s="1" customFormat="1" x14ac:dyDescent="0.3">
      <c r="D53" s="10"/>
    </row>
    <row r="54" spans="4:4" s="1" customFormat="1" x14ac:dyDescent="0.3">
      <c r="D54" s="10"/>
    </row>
    <row r="55" spans="4:4" s="1" customFormat="1" x14ac:dyDescent="0.3">
      <c r="D55" s="10"/>
    </row>
    <row r="56" spans="4:4" s="1" customFormat="1" x14ac:dyDescent="0.3">
      <c r="D56" s="10"/>
    </row>
    <row r="57" spans="4:4" s="1" customFormat="1" x14ac:dyDescent="0.3">
      <c r="D57" s="10"/>
    </row>
    <row r="58" spans="4:4" s="1" customFormat="1" x14ac:dyDescent="0.3">
      <c r="D58" s="10"/>
    </row>
    <row r="59" spans="4:4" s="1" customFormat="1" x14ac:dyDescent="0.3">
      <c r="D59" s="10"/>
    </row>
    <row r="60" spans="4:4" s="1" customFormat="1" x14ac:dyDescent="0.3">
      <c r="D60" s="10"/>
    </row>
    <row r="61" spans="4:4" s="1" customFormat="1" x14ac:dyDescent="0.3">
      <c r="D61" s="10"/>
    </row>
    <row r="62" spans="4:4" s="1" customFormat="1" x14ac:dyDescent="0.3">
      <c r="D62" s="10"/>
    </row>
    <row r="63" spans="4:4" s="1" customFormat="1" x14ac:dyDescent="0.3">
      <c r="D63" s="10"/>
    </row>
    <row r="64" spans="4:4" s="1" customFormat="1" x14ac:dyDescent="0.3">
      <c r="D64" s="10"/>
    </row>
    <row r="65" spans="2:8" s="1" customFormat="1" x14ac:dyDescent="0.3">
      <c r="D65" s="10"/>
    </row>
    <row r="66" spans="2:8" s="1" customFormat="1" x14ac:dyDescent="0.3">
      <c r="D66" s="10"/>
    </row>
    <row r="67" spans="2:8" s="1" customFormat="1" x14ac:dyDescent="0.3">
      <c r="D67" s="10"/>
    </row>
    <row r="68" spans="2:8" s="1" customFormat="1" x14ac:dyDescent="0.3">
      <c r="D68" s="10"/>
    </row>
    <row r="69" spans="2:8" s="1" customFormat="1" ht="23.4" x14ac:dyDescent="0.45">
      <c r="B69" s="213" t="s">
        <v>125</v>
      </c>
      <c r="C69" s="213"/>
      <c r="D69" s="213"/>
      <c r="E69" s="213"/>
    </row>
    <row r="70" spans="2:8" s="1" customFormat="1" ht="18" x14ac:dyDescent="0.3">
      <c r="B70" s="215" t="s">
        <v>126</v>
      </c>
      <c r="C70" s="215"/>
      <c r="D70" s="215"/>
      <c r="E70" s="64" t="s">
        <v>115</v>
      </c>
    </row>
    <row r="71" spans="2:8" s="1" customFormat="1" ht="18" x14ac:dyDescent="0.3">
      <c r="B71" s="93" t="s">
        <v>127</v>
      </c>
      <c r="C71" s="94"/>
      <c r="D71" s="95"/>
      <c r="E71" s="65">
        <v>965</v>
      </c>
      <c r="F71" s="82"/>
      <c r="H71" s="82"/>
    </row>
    <row r="72" spans="2:8" s="1" customFormat="1" ht="18" x14ac:dyDescent="0.3">
      <c r="B72" s="93" t="s">
        <v>128</v>
      </c>
      <c r="C72" s="96"/>
      <c r="D72" s="97"/>
      <c r="E72" s="65">
        <v>120</v>
      </c>
      <c r="F72" s="82"/>
      <c r="H72" s="82"/>
    </row>
    <row r="73" spans="2:8" s="1" customFormat="1" ht="18" x14ac:dyDescent="0.3">
      <c r="B73" s="93" t="s">
        <v>129</v>
      </c>
      <c r="C73" s="96"/>
      <c r="D73" s="97"/>
      <c r="E73" s="65">
        <v>96.5</v>
      </c>
      <c r="F73" s="82"/>
    </row>
    <row r="74" spans="2:8" s="1" customFormat="1" ht="18" x14ac:dyDescent="0.3">
      <c r="B74" s="215" t="s">
        <v>53</v>
      </c>
      <c r="C74" s="215"/>
      <c r="D74" s="215"/>
      <c r="E74" s="66">
        <f>SUM(E71:E73)</f>
        <v>1181.5</v>
      </c>
    </row>
    <row r="75" spans="2:8" s="1" customFormat="1" x14ac:dyDescent="0.3">
      <c r="D75" s="10"/>
    </row>
    <row r="76" spans="2:8" s="1" customFormat="1" x14ac:dyDescent="0.3">
      <c r="D76" s="10"/>
    </row>
    <row r="77" spans="2:8" s="1" customFormat="1" x14ac:dyDescent="0.3">
      <c r="D77" s="10"/>
    </row>
    <row r="78" spans="2:8" s="1" customFormat="1" x14ac:dyDescent="0.3">
      <c r="D78" s="10"/>
    </row>
    <row r="79" spans="2:8" s="1" customFormat="1" x14ac:dyDescent="0.3">
      <c r="D79" s="10"/>
    </row>
    <row r="80" spans="2:8" s="1" customFormat="1" x14ac:dyDescent="0.3">
      <c r="D80" s="10"/>
    </row>
    <row r="81" spans="4:4" s="1" customFormat="1" x14ac:dyDescent="0.3">
      <c r="D81" s="10"/>
    </row>
    <row r="82" spans="4:4" s="1" customFormat="1" x14ac:dyDescent="0.3">
      <c r="D82" s="10"/>
    </row>
    <row r="83" spans="4:4" s="1" customFormat="1" x14ac:dyDescent="0.3">
      <c r="D83" s="10"/>
    </row>
    <row r="84" spans="4:4" s="1" customFormat="1" x14ac:dyDescent="0.3">
      <c r="D84" s="10"/>
    </row>
    <row r="85" spans="4:4" s="1" customFormat="1" x14ac:dyDescent="0.3">
      <c r="D85" s="10"/>
    </row>
    <row r="86" spans="4:4" s="1" customFormat="1" x14ac:dyDescent="0.3">
      <c r="D86" s="10"/>
    </row>
    <row r="87" spans="4:4" s="1" customFormat="1" x14ac:dyDescent="0.3">
      <c r="D87" s="10"/>
    </row>
    <row r="88" spans="4:4" s="1" customFormat="1" x14ac:dyDescent="0.3">
      <c r="D88" s="10"/>
    </row>
    <row r="89" spans="4:4" s="1" customFormat="1" x14ac:dyDescent="0.3">
      <c r="D89" s="10"/>
    </row>
    <row r="90" spans="4:4" s="1" customFormat="1" x14ac:dyDescent="0.3">
      <c r="D90" s="10"/>
    </row>
    <row r="91" spans="4:4" s="1" customFormat="1" x14ac:dyDescent="0.3">
      <c r="D91" s="10"/>
    </row>
    <row r="92" spans="4:4" s="1" customFormat="1" x14ac:dyDescent="0.3">
      <c r="D92" s="10"/>
    </row>
    <row r="93" spans="4:4" s="1" customFormat="1" x14ac:dyDescent="0.3">
      <c r="D93" s="10"/>
    </row>
    <row r="94" spans="4:4" s="1" customFormat="1" x14ac:dyDescent="0.3">
      <c r="D94" s="10"/>
    </row>
    <row r="95" spans="4:4" s="1" customFormat="1" x14ac:dyDescent="0.3">
      <c r="D95" s="10"/>
    </row>
    <row r="96" spans="4:4" s="1" customFormat="1" x14ac:dyDescent="0.3">
      <c r="D96" s="10"/>
    </row>
    <row r="97" spans="4:4" s="1" customFormat="1" x14ac:dyDescent="0.3">
      <c r="D97" s="10"/>
    </row>
    <row r="98" spans="4:4" s="1" customFormat="1" x14ac:dyDescent="0.3">
      <c r="D98" s="10"/>
    </row>
    <row r="99" spans="4:4" s="1" customFormat="1" x14ac:dyDescent="0.3">
      <c r="D99" s="10"/>
    </row>
    <row r="100" spans="4:4" s="1" customFormat="1" x14ac:dyDescent="0.3">
      <c r="D100" s="10"/>
    </row>
    <row r="101" spans="4:4" s="1" customFormat="1" x14ac:dyDescent="0.3">
      <c r="D101" s="10"/>
    </row>
    <row r="102" spans="4:4" s="1" customFormat="1" x14ac:dyDescent="0.3">
      <c r="D102" s="10"/>
    </row>
    <row r="103" spans="4:4" s="1" customFormat="1" x14ac:dyDescent="0.3">
      <c r="D103" s="10"/>
    </row>
    <row r="104" spans="4:4" s="1" customFormat="1" x14ac:dyDescent="0.3">
      <c r="D104" s="10"/>
    </row>
    <row r="105" spans="4:4" s="1" customFormat="1" x14ac:dyDescent="0.3">
      <c r="D105" s="10"/>
    </row>
    <row r="106" spans="4:4" s="1" customFormat="1" x14ac:dyDescent="0.3">
      <c r="D106" s="10"/>
    </row>
    <row r="107" spans="4:4" s="1" customFormat="1" x14ac:dyDescent="0.3">
      <c r="D107" s="10"/>
    </row>
    <row r="108" spans="4:4" s="1" customFormat="1" x14ac:dyDescent="0.3">
      <c r="D108" s="10"/>
    </row>
    <row r="109" spans="4:4" s="1" customFormat="1" x14ac:dyDescent="0.3">
      <c r="D109" s="10"/>
    </row>
    <row r="110" spans="4:4" s="1" customFormat="1" x14ac:dyDescent="0.3">
      <c r="D110" s="10"/>
    </row>
    <row r="111" spans="4:4" s="1" customFormat="1" x14ac:dyDescent="0.3">
      <c r="D111" s="10"/>
    </row>
    <row r="112" spans="4:4" s="1" customFormat="1" x14ac:dyDescent="0.3">
      <c r="D112" s="10"/>
    </row>
    <row r="113" spans="4:4" s="1" customFormat="1" x14ac:dyDescent="0.3">
      <c r="D113" s="10"/>
    </row>
    <row r="114" spans="4:4" s="1" customFormat="1" x14ac:dyDescent="0.3">
      <c r="D114" s="10"/>
    </row>
    <row r="115" spans="4:4" s="1" customFormat="1" x14ac:dyDescent="0.3">
      <c r="D115" s="10"/>
    </row>
    <row r="116" spans="4:4" s="1" customFormat="1" x14ac:dyDescent="0.3">
      <c r="D116" s="10"/>
    </row>
    <row r="117" spans="4:4" s="1" customFormat="1" x14ac:dyDescent="0.3">
      <c r="D117" s="10"/>
    </row>
    <row r="118" spans="4:4" s="1" customFormat="1" x14ac:dyDescent="0.3">
      <c r="D118" s="10"/>
    </row>
    <row r="119" spans="4:4" s="1" customFormat="1" x14ac:dyDescent="0.3">
      <c r="D119" s="10"/>
    </row>
    <row r="120" spans="4:4" s="1" customFormat="1" x14ac:dyDescent="0.3">
      <c r="D120" s="10"/>
    </row>
    <row r="121" spans="4:4" s="1" customFormat="1" x14ac:dyDescent="0.3">
      <c r="D121" s="10"/>
    </row>
    <row r="122" spans="4:4" s="1" customFormat="1" x14ac:dyDescent="0.3">
      <c r="D122" s="10"/>
    </row>
    <row r="123" spans="4:4" s="1" customFormat="1" x14ac:dyDescent="0.3">
      <c r="D123" s="10"/>
    </row>
    <row r="124" spans="4:4" s="1" customFormat="1" x14ac:dyDescent="0.3">
      <c r="D124" s="10"/>
    </row>
    <row r="125" spans="4:4" s="1" customFormat="1" x14ac:dyDescent="0.3">
      <c r="D125" s="10"/>
    </row>
    <row r="126" spans="4:4" s="1" customFormat="1" x14ac:dyDescent="0.3">
      <c r="D126" s="10"/>
    </row>
    <row r="127" spans="4:4" s="1" customFormat="1" x14ac:dyDescent="0.3">
      <c r="D127" s="10"/>
    </row>
    <row r="128" spans="4:4" s="1" customFormat="1" x14ac:dyDescent="0.3">
      <c r="D128" s="10"/>
    </row>
    <row r="129" spans="4:4" s="1" customFormat="1" x14ac:dyDescent="0.3">
      <c r="D129" s="10"/>
    </row>
    <row r="130" spans="4:4" s="1" customFormat="1" x14ac:dyDescent="0.3">
      <c r="D130" s="10"/>
    </row>
    <row r="131" spans="4:4" s="1" customFormat="1" x14ac:dyDescent="0.3">
      <c r="D131" s="10"/>
    </row>
    <row r="132" spans="4:4" s="1" customFormat="1" x14ac:dyDescent="0.3">
      <c r="D132" s="10"/>
    </row>
    <row r="133" spans="4:4" s="1" customFormat="1" x14ac:dyDescent="0.3">
      <c r="D133" s="10"/>
    </row>
    <row r="134" spans="4:4" s="1" customFormat="1" x14ac:dyDescent="0.3">
      <c r="D134" s="10"/>
    </row>
    <row r="135" spans="4:4" s="1" customFormat="1" x14ac:dyDescent="0.3">
      <c r="D135" s="10"/>
    </row>
    <row r="136" spans="4:4" s="1" customFormat="1" x14ac:dyDescent="0.3">
      <c r="D136" s="10"/>
    </row>
    <row r="137" spans="4:4" s="1" customFormat="1" x14ac:dyDescent="0.3">
      <c r="D137" s="10"/>
    </row>
    <row r="138" spans="4:4" s="1" customFormat="1" x14ac:dyDescent="0.3">
      <c r="D138" s="10"/>
    </row>
    <row r="139" spans="4:4" s="1" customFormat="1" x14ac:dyDescent="0.3">
      <c r="D139" s="10"/>
    </row>
    <row r="140" spans="4:4" s="1" customFormat="1" x14ac:dyDescent="0.3">
      <c r="D140" s="10"/>
    </row>
    <row r="141" spans="4:4" s="1" customFormat="1" x14ac:dyDescent="0.3">
      <c r="D141" s="10"/>
    </row>
    <row r="142" spans="4:4" s="1" customFormat="1" x14ac:dyDescent="0.3">
      <c r="D142" s="10"/>
    </row>
    <row r="143" spans="4:4" s="1" customFormat="1" x14ac:dyDescent="0.3">
      <c r="D143" s="10"/>
    </row>
    <row r="144" spans="4:4" s="1" customFormat="1" x14ac:dyDescent="0.3">
      <c r="D144" s="10"/>
    </row>
    <row r="145" spans="4:4" s="1" customFormat="1" x14ac:dyDescent="0.3">
      <c r="D145" s="10"/>
    </row>
    <row r="146" spans="4:4" s="1" customFormat="1" x14ac:dyDescent="0.3">
      <c r="D146" s="10"/>
    </row>
    <row r="147" spans="4:4" s="1" customFormat="1" x14ac:dyDescent="0.3">
      <c r="D147" s="10"/>
    </row>
    <row r="148" spans="4:4" s="1" customFormat="1" x14ac:dyDescent="0.3">
      <c r="D148" s="10"/>
    </row>
    <row r="149" spans="4:4" s="1" customFormat="1" x14ac:dyDescent="0.3">
      <c r="D149" s="10"/>
    </row>
    <row r="150" spans="4:4" s="1" customFormat="1" x14ac:dyDescent="0.3">
      <c r="D150" s="10"/>
    </row>
    <row r="151" spans="4:4" s="1" customFormat="1" x14ac:dyDescent="0.3">
      <c r="D151" s="10"/>
    </row>
    <row r="152" spans="4:4" s="1" customFormat="1" x14ac:dyDescent="0.3">
      <c r="D152" s="10"/>
    </row>
    <row r="153" spans="4:4" s="1" customFormat="1" x14ac:dyDescent="0.3">
      <c r="D153" s="10"/>
    </row>
    <row r="154" spans="4:4" s="1" customFormat="1" x14ac:dyDescent="0.3">
      <c r="D154" s="10"/>
    </row>
    <row r="155" spans="4:4" s="1" customFormat="1" x14ac:dyDescent="0.3">
      <c r="D155" s="10"/>
    </row>
    <row r="156" spans="4:4" s="1" customFormat="1" x14ac:dyDescent="0.3">
      <c r="D156" s="10"/>
    </row>
    <row r="157" spans="4:4" s="1" customFormat="1" x14ac:dyDescent="0.3">
      <c r="D157" s="10"/>
    </row>
    <row r="158" spans="4:4" s="1" customFormat="1" x14ac:dyDescent="0.3">
      <c r="D158" s="10"/>
    </row>
    <row r="159" spans="4:4" s="1" customFormat="1" x14ac:dyDescent="0.3">
      <c r="D159" s="10"/>
    </row>
    <row r="160" spans="4:4" s="1" customFormat="1" x14ac:dyDescent="0.3">
      <c r="D160" s="10"/>
    </row>
    <row r="161" spans="4:4" s="1" customFormat="1" x14ac:dyDescent="0.3">
      <c r="D161" s="10"/>
    </row>
    <row r="162" spans="4:4" s="1" customFormat="1" x14ac:dyDescent="0.3">
      <c r="D162" s="10"/>
    </row>
    <row r="163" spans="4:4" s="1" customFormat="1" x14ac:dyDescent="0.3">
      <c r="D163" s="10"/>
    </row>
    <row r="164" spans="4:4" s="1" customFormat="1" x14ac:dyDescent="0.3">
      <c r="D164" s="10"/>
    </row>
    <row r="165" spans="4:4" s="1" customFormat="1" x14ac:dyDescent="0.3">
      <c r="D165" s="10"/>
    </row>
    <row r="166" spans="4:4" s="1" customFormat="1" x14ac:dyDescent="0.3">
      <c r="D166" s="10"/>
    </row>
    <row r="167" spans="4:4" s="1" customFormat="1" x14ac:dyDescent="0.3">
      <c r="D167" s="10"/>
    </row>
    <row r="168" spans="4:4" s="1" customFormat="1" x14ac:dyDescent="0.3">
      <c r="D168" s="10"/>
    </row>
    <row r="169" spans="4:4" s="1" customFormat="1" x14ac:dyDescent="0.3">
      <c r="D169" s="10"/>
    </row>
    <row r="170" spans="4:4" s="1" customFormat="1" x14ac:dyDescent="0.3">
      <c r="D170" s="10"/>
    </row>
    <row r="171" spans="4:4" s="1" customFormat="1" x14ac:dyDescent="0.3">
      <c r="D171" s="10"/>
    </row>
    <row r="172" spans="4:4" s="1" customFormat="1" x14ac:dyDescent="0.3">
      <c r="D172" s="10"/>
    </row>
    <row r="173" spans="4:4" s="1" customFormat="1" x14ac:dyDescent="0.3">
      <c r="D173" s="10"/>
    </row>
    <row r="174" spans="4:4" s="1" customFormat="1" x14ac:dyDescent="0.3">
      <c r="D174" s="10"/>
    </row>
    <row r="175" spans="4:4" s="1" customFormat="1" x14ac:dyDescent="0.3">
      <c r="D175" s="10"/>
    </row>
    <row r="176" spans="4:4" s="1" customFormat="1" x14ac:dyDescent="0.3">
      <c r="D176" s="10"/>
    </row>
    <row r="177" spans="4:4" s="1" customFormat="1" x14ac:dyDescent="0.3">
      <c r="D177" s="10"/>
    </row>
    <row r="178" spans="4:4" s="1" customFormat="1" x14ac:dyDescent="0.3">
      <c r="D178" s="10"/>
    </row>
    <row r="179" spans="4:4" s="1" customFormat="1" x14ac:dyDescent="0.3">
      <c r="D179" s="10"/>
    </row>
    <row r="180" spans="4:4" s="1" customFormat="1" x14ac:dyDescent="0.3">
      <c r="D180" s="10"/>
    </row>
    <row r="181" spans="4:4" s="1" customFormat="1" x14ac:dyDescent="0.3">
      <c r="D181" s="10"/>
    </row>
    <row r="182" spans="4:4" s="1" customFormat="1" x14ac:dyDescent="0.3">
      <c r="D182" s="10"/>
    </row>
    <row r="183" spans="4:4" s="1" customFormat="1" x14ac:dyDescent="0.3">
      <c r="D183" s="10"/>
    </row>
    <row r="184" spans="4:4" s="1" customFormat="1" x14ac:dyDescent="0.3">
      <c r="D184" s="10"/>
    </row>
    <row r="185" spans="4:4" s="1" customFormat="1" x14ac:dyDescent="0.3">
      <c r="D185" s="10"/>
    </row>
    <row r="186" spans="4:4" s="1" customFormat="1" x14ac:dyDescent="0.3">
      <c r="D186" s="10"/>
    </row>
    <row r="187" spans="4:4" s="1" customFormat="1" x14ac:dyDescent="0.3">
      <c r="D187" s="10"/>
    </row>
    <row r="188" spans="4:4" s="1" customFormat="1" x14ac:dyDescent="0.3">
      <c r="D188" s="10"/>
    </row>
    <row r="189" spans="4:4" s="1" customFormat="1" x14ac:dyDescent="0.3">
      <c r="D189" s="10"/>
    </row>
    <row r="190" spans="4:4" s="1" customFormat="1" x14ac:dyDescent="0.3">
      <c r="D190" s="10"/>
    </row>
    <row r="191" spans="4:4" s="1" customFormat="1" x14ac:dyDescent="0.3">
      <c r="D191" s="10"/>
    </row>
    <row r="192" spans="4:4" s="1" customFormat="1" x14ac:dyDescent="0.3">
      <c r="D192" s="10"/>
    </row>
    <row r="193" spans="4:4" s="1" customFormat="1" x14ac:dyDescent="0.3">
      <c r="D193" s="10"/>
    </row>
    <row r="194" spans="4:4" s="1" customFormat="1" x14ac:dyDescent="0.3">
      <c r="D194" s="10"/>
    </row>
    <row r="195" spans="4:4" s="1" customFormat="1" x14ac:dyDescent="0.3">
      <c r="D195" s="10"/>
    </row>
    <row r="196" spans="4:4" s="1" customFormat="1" x14ac:dyDescent="0.3">
      <c r="D196" s="10"/>
    </row>
    <row r="197" spans="4:4" s="1" customFormat="1" x14ac:dyDescent="0.3">
      <c r="D197" s="10"/>
    </row>
    <row r="198" spans="4:4" s="1" customFormat="1" x14ac:dyDescent="0.3">
      <c r="D198" s="10"/>
    </row>
    <row r="199" spans="4:4" s="1" customFormat="1" x14ac:dyDescent="0.3">
      <c r="D199" s="10"/>
    </row>
    <row r="200" spans="4:4" s="1" customFormat="1" x14ac:dyDescent="0.3">
      <c r="D200" s="10"/>
    </row>
    <row r="201" spans="4:4" s="1" customFormat="1" x14ac:dyDescent="0.3">
      <c r="D201" s="10"/>
    </row>
    <row r="202" spans="4:4" s="1" customFormat="1" x14ac:dyDescent="0.3">
      <c r="D202" s="10"/>
    </row>
    <row r="203" spans="4:4" s="1" customFormat="1" x14ac:dyDescent="0.3">
      <c r="D203" s="10"/>
    </row>
    <row r="204" spans="4:4" s="1" customFormat="1" x14ac:dyDescent="0.3">
      <c r="D204" s="10"/>
    </row>
    <row r="205" spans="4:4" s="1" customFormat="1" x14ac:dyDescent="0.3">
      <c r="D205" s="10"/>
    </row>
    <row r="206" spans="4:4" s="1" customFormat="1" x14ac:dyDescent="0.3">
      <c r="D206" s="10"/>
    </row>
    <row r="207" spans="4:4" s="1" customFormat="1" x14ac:dyDescent="0.3">
      <c r="D207" s="10"/>
    </row>
    <row r="208" spans="4:4" s="1" customFormat="1" x14ac:dyDescent="0.3">
      <c r="D208" s="10"/>
    </row>
    <row r="209" spans="4:4" s="1" customFormat="1" x14ac:dyDescent="0.3">
      <c r="D209" s="10"/>
    </row>
    <row r="210" spans="4:4" s="1" customFormat="1" x14ac:dyDescent="0.3">
      <c r="D210" s="10"/>
    </row>
    <row r="211" spans="4:4" s="1" customFormat="1" x14ac:dyDescent="0.3">
      <c r="D211" s="10"/>
    </row>
    <row r="212" spans="4:4" s="1" customFormat="1" x14ac:dyDescent="0.3">
      <c r="D212" s="10"/>
    </row>
    <row r="213" spans="4:4" s="1" customFormat="1" x14ac:dyDescent="0.3">
      <c r="D213" s="10"/>
    </row>
    <row r="214" spans="4:4" s="1" customFormat="1" x14ac:dyDescent="0.3">
      <c r="D214" s="10"/>
    </row>
    <row r="215" spans="4:4" s="1" customFormat="1" x14ac:dyDescent="0.3">
      <c r="D215" s="10"/>
    </row>
    <row r="216" spans="4:4" s="1" customFormat="1" x14ac:dyDescent="0.3">
      <c r="D216" s="10"/>
    </row>
    <row r="217" spans="4:4" s="1" customFormat="1" x14ac:dyDescent="0.3">
      <c r="D217" s="10"/>
    </row>
    <row r="218" spans="4:4" s="1" customFormat="1" x14ac:dyDescent="0.3">
      <c r="D218" s="10"/>
    </row>
    <row r="219" spans="4:4" s="1" customFormat="1" x14ac:dyDescent="0.3">
      <c r="D219" s="10"/>
    </row>
    <row r="220" spans="4:4" s="1" customFormat="1" x14ac:dyDescent="0.3">
      <c r="D220" s="10"/>
    </row>
    <row r="221" spans="4:4" s="1" customFormat="1" x14ac:dyDescent="0.3">
      <c r="D221" s="10"/>
    </row>
    <row r="222" spans="4:4" s="1" customFormat="1" x14ac:dyDescent="0.3">
      <c r="D222" s="10"/>
    </row>
    <row r="223" spans="4:4" s="1" customFormat="1" x14ac:dyDescent="0.3">
      <c r="D223" s="10"/>
    </row>
    <row r="224" spans="4:4" s="1" customFormat="1" x14ac:dyDescent="0.3">
      <c r="D224" s="10"/>
    </row>
    <row r="225" spans="4:4" s="1" customFormat="1" x14ac:dyDescent="0.3">
      <c r="D225" s="10"/>
    </row>
    <row r="226" spans="4:4" s="1" customFormat="1" x14ac:dyDescent="0.3">
      <c r="D226" s="10"/>
    </row>
    <row r="227" spans="4:4" s="1" customFormat="1" x14ac:dyDescent="0.3">
      <c r="D227" s="10"/>
    </row>
    <row r="228" spans="4:4" s="1" customFormat="1" x14ac:dyDescent="0.3">
      <c r="D228" s="10"/>
    </row>
    <row r="229" spans="4:4" s="1" customFormat="1" x14ac:dyDescent="0.3">
      <c r="D229" s="10"/>
    </row>
    <row r="230" spans="4:4" s="1" customFormat="1" x14ac:dyDescent="0.3">
      <c r="D230" s="10"/>
    </row>
    <row r="231" spans="4:4" s="1" customFormat="1" x14ac:dyDescent="0.3">
      <c r="D231" s="10"/>
    </row>
    <row r="232" spans="4:4" s="1" customFormat="1" x14ac:dyDescent="0.3">
      <c r="D232" s="10"/>
    </row>
    <row r="233" spans="4:4" s="1" customFormat="1" x14ac:dyDescent="0.3">
      <c r="D233" s="10"/>
    </row>
    <row r="234" spans="4:4" s="1" customFormat="1" x14ac:dyDescent="0.3">
      <c r="D234" s="10"/>
    </row>
    <row r="235" spans="4:4" s="1" customFormat="1" x14ac:dyDescent="0.3">
      <c r="D235" s="10"/>
    </row>
    <row r="236" spans="4:4" s="1" customFormat="1" x14ac:dyDescent="0.3">
      <c r="D236" s="10"/>
    </row>
    <row r="237" spans="4:4" s="1" customFormat="1" x14ac:dyDescent="0.3">
      <c r="D237" s="10"/>
    </row>
    <row r="238" spans="4:4" s="1" customFormat="1" x14ac:dyDescent="0.3">
      <c r="D238" s="10"/>
    </row>
    <row r="239" spans="4:4" s="1" customFormat="1" x14ac:dyDescent="0.3">
      <c r="D239" s="10"/>
    </row>
    <row r="240" spans="4:4" s="1" customFormat="1" x14ac:dyDescent="0.3">
      <c r="D240" s="10"/>
    </row>
    <row r="241" spans="4:4" s="1" customFormat="1" x14ac:dyDescent="0.3">
      <c r="D241" s="10"/>
    </row>
    <row r="242" spans="4:4" s="1" customFormat="1" x14ac:dyDescent="0.3">
      <c r="D242" s="10"/>
    </row>
    <row r="243" spans="4:4" s="1" customFormat="1" x14ac:dyDescent="0.3">
      <c r="D243" s="10"/>
    </row>
    <row r="244" spans="4:4" s="1" customFormat="1" x14ac:dyDescent="0.3">
      <c r="D244" s="10"/>
    </row>
    <row r="245" spans="4:4" s="1" customFormat="1" x14ac:dyDescent="0.3">
      <c r="D245" s="10"/>
    </row>
    <row r="246" spans="4:4" s="1" customFormat="1" x14ac:dyDescent="0.3">
      <c r="D246" s="10"/>
    </row>
    <row r="247" spans="4:4" s="1" customFormat="1" x14ac:dyDescent="0.3">
      <c r="D247" s="10"/>
    </row>
    <row r="248" spans="4:4" s="1" customFormat="1" x14ac:dyDescent="0.3">
      <c r="D248" s="10"/>
    </row>
    <row r="249" spans="4:4" s="1" customFormat="1" x14ac:dyDescent="0.3">
      <c r="D249" s="10"/>
    </row>
    <row r="250" spans="4:4" s="1" customFormat="1" x14ac:dyDescent="0.3">
      <c r="D250" s="10"/>
    </row>
    <row r="251" spans="4:4" s="1" customFormat="1" x14ac:dyDescent="0.3">
      <c r="D251" s="10"/>
    </row>
    <row r="252" spans="4:4" s="1" customFormat="1" x14ac:dyDescent="0.3">
      <c r="D252" s="10"/>
    </row>
    <row r="253" spans="4:4" s="1" customFormat="1" x14ac:dyDescent="0.3">
      <c r="D253" s="10"/>
    </row>
    <row r="254" spans="4:4" s="1" customFormat="1" x14ac:dyDescent="0.3">
      <c r="D254" s="10"/>
    </row>
    <row r="255" spans="4:4" s="1" customFormat="1" x14ac:dyDescent="0.3">
      <c r="D255" s="10"/>
    </row>
    <row r="256" spans="4:4" s="1" customFormat="1" x14ac:dyDescent="0.3">
      <c r="D256" s="10"/>
    </row>
    <row r="257" spans="4:4" s="1" customFormat="1" x14ac:dyDescent="0.3">
      <c r="D257" s="10"/>
    </row>
    <row r="258" spans="4:4" s="1" customFormat="1" x14ac:dyDescent="0.3">
      <c r="D258" s="10"/>
    </row>
    <row r="259" spans="4:4" s="1" customFormat="1" x14ac:dyDescent="0.3">
      <c r="D259" s="10"/>
    </row>
    <row r="260" spans="4:4" s="1" customFormat="1" x14ac:dyDescent="0.3">
      <c r="D260" s="10"/>
    </row>
    <row r="261" spans="4:4" s="1" customFormat="1" x14ac:dyDescent="0.3">
      <c r="D261" s="10"/>
    </row>
    <row r="262" spans="4:4" s="1" customFormat="1" x14ac:dyDescent="0.3">
      <c r="D262" s="10"/>
    </row>
    <row r="263" spans="4:4" s="1" customFormat="1" x14ac:dyDescent="0.3">
      <c r="D263" s="10"/>
    </row>
    <row r="264" spans="4:4" s="1" customFormat="1" x14ac:dyDescent="0.3">
      <c r="D264" s="10"/>
    </row>
    <row r="265" spans="4:4" s="1" customFormat="1" x14ac:dyDescent="0.3">
      <c r="D265" s="10"/>
    </row>
    <row r="266" spans="4:4" s="1" customFormat="1" x14ac:dyDescent="0.3">
      <c r="D266" s="10"/>
    </row>
    <row r="267" spans="4:4" s="1" customFormat="1" x14ac:dyDescent="0.3">
      <c r="D267" s="10"/>
    </row>
    <row r="268" spans="4:4" s="1" customFormat="1" x14ac:dyDescent="0.3">
      <c r="D268" s="10"/>
    </row>
    <row r="269" spans="4:4" s="1" customFormat="1" x14ac:dyDescent="0.3">
      <c r="D269" s="10"/>
    </row>
    <row r="270" spans="4:4" s="1" customFormat="1" x14ac:dyDescent="0.3">
      <c r="D270" s="10"/>
    </row>
    <row r="271" spans="4:4" s="1" customFormat="1" x14ac:dyDescent="0.3">
      <c r="D271" s="10"/>
    </row>
    <row r="272" spans="4:4" s="1" customFormat="1" x14ac:dyDescent="0.3">
      <c r="D272" s="10"/>
    </row>
    <row r="273" spans="4:4" s="1" customFormat="1" x14ac:dyDescent="0.3">
      <c r="D273" s="10"/>
    </row>
    <row r="274" spans="4:4" s="1" customFormat="1" x14ac:dyDescent="0.3">
      <c r="D274" s="10"/>
    </row>
    <row r="275" spans="4:4" s="1" customFormat="1" x14ac:dyDescent="0.3">
      <c r="D275" s="10"/>
    </row>
    <row r="276" spans="4:4" s="1" customFormat="1" x14ac:dyDescent="0.3">
      <c r="D276" s="10"/>
    </row>
    <row r="277" spans="4:4" s="1" customFormat="1" x14ac:dyDescent="0.3">
      <c r="D277" s="10"/>
    </row>
    <row r="278" spans="4:4" s="1" customFormat="1" x14ac:dyDescent="0.3">
      <c r="D278" s="10"/>
    </row>
    <row r="279" spans="4:4" s="1" customFormat="1" x14ac:dyDescent="0.3">
      <c r="D279" s="10"/>
    </row>
    <row r="280" spans="4:4" s="1" customFormat="1" x14ac:dyDescent="0.3">
      <c r="D280" s="10"/>
    </row>
    <row r="281" spans="4:4" s="1" customFormat="1" x14ac:dyDescent="0.3">
      <c r="D281" s="10"/>
    </row>
    <row r="282" spans="4:4" s="1" customFormat="1" x14ac:dyDescent="0.3">
      <c r="D282" s="10"/>
    </row>
    <row r="283" spans="4:4" s="1" customFormat="1" x14ac:dyDescent="0.3">
      <c r="D283" s="10"/>
    </row>
    <row r="284" spans="4:4" s="1" customFormat="1" x14ac:dyDescent="0.3">
      <c r="D284" s="10"/>
    </row>
    <row r="285" spans="4:4" s="1" customFormat="1" x14ac:dyDescent="0.3">
      <c r="D285" s="10"/>
    </row>
    <row r="286" spans="4:4" s="1" customFormat="1" x14ac:dyDescent="0.3">
      <c r="D286" s="10"/>
    </row>
    <row r="287" spans="4:4" s="1" customFormat="1" x14ac:dyDescent="0.3">
      <c r="D287" s="10"/>
    </row>
    <row r="288" spans="4:4" s="1" customFormat="1" x14ac:dyDescent="0.3">
      <c r="D288" s="10"/>
    </row>
    <row r="289" spans="4:4" s="1" customFormat="1" x14ac:dyDescent="0.3">
      <c r="D289" s="10"/>
    </row>
    <row r="290" spans="4:4" s="1" customFormat="1" x14ac:dyDescent="0.3">
      <c r="D290" s="10"/>
    </row>
    <row r="291" spans="4:4" s="1" customFormat="1" x14ac:dyDescent="0.3">
      <c r="D291" s="10"/>
    </row>
    <row r="292" spans="4:4" s="1" customFormat="1" x14ac:dyDescent="0.3">
      <c r="D292" s="10"/>
    </row>
    <row r="293" spans="4:4" s="1" customFormat="1" x14ac:dyDescent="0.3">
      <c r="D293" s="10"/>
    </row>
    <row r="294" spans="4:4" s="1" customFormat="1" x14ac:dyDescent="0.3">
      <c r="D294" s="10"/>
    </row>
    <row r="295" spans="4:4" s="1" customFormat="1" x14ac:dyDescent="0.3">
      <c r="D295" s="10"/>
    </row>
    <row r="296" spans="4:4" s="1" customFormat="1" x14ac:dyDescent="0.3">
      <c r="D296" s="10"/>
    </row>
    <row r="297" spans="4:4" s="1" customFormat="1" x14ac:dyDescent="0.3">
      <c r="D297" s="10"/>
    </row>
    <row r="298" spans="4:4" s="1" customFormat="1" x14ac:dyDescent="0.3">
      <c r="D298" s="10"/>
    </row>
    <row r="299" spans="4:4" s="1" customFormat="1" x14ac:dyDescent="0.3">
      <c r="D299" s="10"/>
    </row>
    <row r="300" spans="4:4" s="1" customFormat="1" x14ac:dyDescent="0.3">
      <c r="D300" s="10"/>
    </row>
    <row r="301" spans="4:4" s="1" customFormat="1" x14ac:dyDescent="0.3">
      <c r="D301" s="10"/>
    </row>
    <row r="302" spans="4:4" s="1" customFormat="1" x14ac:dyDescent="0.3">
      <c r="D302" s="10"/>
    </row>
    <row r="303" spans="4:4" s="1" customFormat="1" x14ac:dyDescent="0.3">
      <c r="D303" s="10"/>
    </row>
    <row r="304" spans="4:4" s="1" customFormat="1" x14ac:dyDescent="0.3">
      <c r="D304" s="10"/>
    </row>
    <row r="305" spans="4:7" s="1" customFormat="1" x14ac:dyDescent="0.3">
      <c r="D305" s="10"/>
    </row>
    <row r="306" spans="4:7" s="1" customFormat="1" x14ac:dyDescent="0.3">
      <c r="D306" s="10"/>
    </row>
    <row r="307" spans="4:7" s="1" customFormat="1" x14ac:dyDescent="0.3">
      <c r="D307" s="10"/>
    </row>
    <row r="308" spans="4:7" s="1" customFormat="1" x14ac:dyDescent="0.3">
      <c r="D308" s="10"/>
    </row>
    <row r="309" spans="4:7" s="1" customFormat="1" x14ac:dyDescent="0.3">
      <c r="D309" s="10"/>
    </row>
    <row r="310" spans="4:7" s="1" customFormat="1" x14ac:dyDescent="0.3">
      <c r="D310" s="10"/>
    </row>
    <row r="311" spans="4:7" s="1" customFormat="1" x14ac:dyDescent="0.3">
      <c r="D311" s="10"/>
    </row>
    <row r="312" spans="4:7" s="1" customFormat="1" x14ac:dyDescent="0.3">
      <c r="D312" s="10"/>
    </row>
    <row r="313" spans="4:7" s="1" customFormat="1" x14ac:dyDescent="0.3">
      <c r="D313" s="10"/>
    </row>
    <row r="314" spans="4:7" s="1" customFormat="1" x14ac:dyDescent="0.3">
      <c r="D314" s="10"/>
    </row>
    <row r="315" spans="4:7" s="1" customFormat="1" x14ac:dyDescent="0.3">
      <c r="D315" s="10"/>
    </row>
    <row r="316" spans="4:7" s="1" customFormat="1" x14ac:dyDescent="0.3">
      <c r="D316" s="11"/>
      <c r="E316"/>
      <c r="F316"/>
      <c r="G316"/>
    </row>
    <row r="317" spans="4:7" s="1" customFormat="1" x14ac:dyDescent="0.3">
      <c r="D317" s="11"/>
      <c r="E317"/>
      <c r="F317"/>
      <c r="G317"/>
    </row>
    <row r="318" spans="4:7" s="1" customFormat="1" x14ac:dyDescent="0.3">
      <c r="D318" s="11"/>
      <c r="E318"/>
      <c r="F318"/>
      <c r="G318"/>
    </row>
    <row r="319" spans="4:7" s="1" customFormat="1" x14ac:dyDescent="0.3">
      <c r="D319" s="11"/>
      <c r="E319"/>
      <c r="F319"/>
      <c r="G319"/>
    </row>
    <row r="320" spans="4:7" s="1" customFormat="1" x14ac:dyDescent="0.3">
      <c r="D320" s="11"/>
      <c r="E320"/>
      <c r="F320"/>
      <c r="G320"/>
    </row>
    <row r="321" spans="2:7" s="1" customFormat="1" x14ac:dyDescent="0.3">
      <c r="B321"/>
      <c r="C321"/>
      <c r="D321" s="11"/>
      <c r="E321"/>
      <c r="F321"/>
      <c r="G321"/>
    </row>
    <row r="322" spans="2:7" s="1" customFormat="1" x14ac:dyDescent="0.3">
      <c r="B322"/>
      <c r="C322"/>
      <c r="D322" s="11"/>
      <c r="E322"/>
      <c r="F322"/>
      <c r="G322"/>
    </row>
    <row r="323" spans="2:7" s="1" customFormat="1" x14ac:dyDescent="0.3">
      <c r="B323"/>
      <c r="C323"/>
      <c r="D323" s="11"/>
      <c r="E323"/>
      <c r="F323"/>
      <c r="G323"/>
    </row>
    <row r="324" spans="2:7" s="1" customFormat="1" x14ac:dyDescent="0.3">
      <c r="B324"/>
      <c r="C324"/>
      <c r="D324" s="11"/>
      <c r="E324"/>
      <c r="F324"/>
      <c r="G324"/>
    </row>
    <row r="325" spans="2:7" s="1" customFormat="1" x14ac:dyDescent="0.3">
      <c r="B325"/>
      <c r="C325"/>
      <c r="D325" s="11"/>
      <c r="E325"/>
      <c r="F325"/>
      <c r="G325"/>
    </row>
    <row r="326" spans="2:7" s="1" customFormat="1" x14ac:dyDescent="0.3">
      <c r="B326"/>
      <c r="C326"/>
      <c r="D326" s="11"/>
      <c r="E326"/>
      <c r="F326"/>
      <c r="G326"/>
    </row>
    <row r="327" spans="2:7" s="1" customFormat="1" x14ac:dyDescent="0.3">
      <c r="B327"/>
      <c r="C327"/>
      <c r="D327" s="11"/>
      <c r="E327"/>
      <c r="F327"/>
      <c r="G327"/>
    </row>
    <row r="328" spans="2:7" s="1" customFormat="1" x14ac:dyDescent="0.3">
      <c r="B328"/>
      <c r="C328"/>
      <c r="D328" s="11"/>
      <c r="E328"/>
      <c r="F328"/>
      <c r="G328"/>
    </row>
    <row r="329" spans="2:7" s="1" customFormat="1" x14ac:dyDescent="0.3">
      <c r="B329"/>
      <c r="C329"/>
      <c r="D329" s="11"/>
      <c r="E329"/>
      <c r="F329"/>
      <c r="G329"/>
    </row>
    <row r="330" spans="2:7" s="1" customFormat="1" x14ac:dyDescent="0.3">
      <c r="B330"/>
      <c r="C330"/>
      <c r="D330" s="11"/>
      <c r="E330"/>
      <c r="F330"/>
      <c r="G330"/>
    </row>
    <row r="331" spans="2:7" s="1" customFormat="1" x14ac:dyDescent="0.3">
      <c r="B331"/>
      <c r="C331"/>
      <c r="D331" s="11"/>
      <c r="E331"/>
      <c r="F331"/>
      <c r="G331"/>
    </row>
    <row r="332" spans="2:7" s="1" customFormat="1" x14ac:dyDescent="0.3">
      <c r="B332"/>
      <c r="C332"/>
      <c r="D332" s="11"/>
      <c r="E332"/>
      <c r="F332"/>
      <c r="G332"/>
    </row>
    <row r="333" spans="2:7" s="1" customFormat="1" x14ac:dyDescent="0.3">
      <c r="B333"/>
      <c r="C333"/>
      <c r="D333" s="11"/>
      <c r="E333"/>
      <c r="F333"/>
      <c r="G333"/>
    </row>
    <row r="334" spans="2:7" s="1" customFormat="1" x14ac:dyDescent="0.3">
      <c r="B334"/>
      <c r="C334"/>
      <c r="D334" s="11"/>
      <c r="E334"/>
      <c r="F334"/>
      <c r="G334"/>
    </row>
    <row r="335" spans="2:7" s="1" customFormat="1" x14ac:dyDescent="0.3">
      <c r="B335"/>
      <c r="C335"/>
      <c r="D335" s="11"/>
      <c r="E335"/>
      <c r="F335"/>
      <c r="G335"/>
    </row>
    <row r="336" spans="2:7" s="1" customFormat="1" x14ac:dyDescent="0.3">
      <c r="B336"/>
      <c r="C336"/>
      <c r="D336" s="11"/>
      <c r="E336"/>
      <c r="F336"/>
      <c r="G336"/>
    </row>
    <row r="337" spans="2:7" s="1" customFormat="1" x14ac:dyDescent="0.3">
      <c r="B337"/>
      <c r="C337"/>
      <c r="D337" s="11"/>
      <c r="E337"/>
      <c r="F337"/>
      <c r="G337"/>
    </row>
    <row r="338" spans="2:7" s="1" customFormat="1" x14ac:dyDescent="0.3">
      <c r="B338"/>
      <c r="C338"/>
      <c r="D338" s="11"/>
      <c r="E338"/>
      <c r="F338"/>
      <c r="G338"/>
    </row>
    <row r="339" spans="2:7" s="1" customFormat="1" x14ac:dyDescent="0.3">
      <c r="B339"/>
      <c r="C339"/>
      <c r="D339" s="11"/>
      <c r="E339"/>
      <c r="F339"/>
      <c r="G339"/>
    </row>
    <row r="340" spans="2:7" s="1" customFormat="1" x14ac:dyDescent="0.3">
      <c r="B340"/>
      <c r="C340"/>
      <c r="D340" s="11"/>
      <c r="E340"/>
      <c r="F340"/>
      <c r="G340"/>
    </row>
    <row r="341" spans="2:7" s="1" customFormat="1" x14ac:dyDescent="0.3">
      <c r="B341"/>
      <c r="C341"/>
      <c r="D341" s="11"/>
      <c r="E341"/>
      <c r="F341"/>
      <c r="G341"/>
    </row>
    <row r="342" spans="2:7" s="1" customFormat="1" x14ac:dyDescent="0.3">
      <c r="B342"/>
      <c r="C342"/>
      <c r="D342" s="11"/>
      <c r="E342"/>
      <c r="F342"/>
      <c r="G342"/>
    </row>
    <row r="343" spans="2:7" s="1" customFormat="1" x14ac:dyDescent="0.3">
      <c r="B343"/>
      <c r="C343"/>
      <c r="D343" s="11"/>
      <c r="E343"/>
      <c r="F343"/>
      <c r="G343"/>
    </row>
    <row r="344" spans="2:7" s="1" customFormat="1" x14ac:dyDescent="0.3">
      <c r="B344"/>
      <c r="C344"/>
      <c r="D344" s="11"/>
      <c r="E344"/>
      <c r="F344"/>
      <c r="G344"/>
    </row>
    <row r="345" spans="2:7" s="1" customFormat="1" x14ac:dyDescent="0.3">
      <c r="B345"/>
      <c r="C345"/>
      <c r="D345" s="11"/>
      <c r="E345"/>
      <c r="F345"/>
      <c r="G345"/>
    </row>
    <row r="346" spans="2:7" s="1" customFormat="1" x14ac:dyDescent="0.3">
      <c r="B346"/>
      <c r="C346"/>
      <c r="D346" s="11"/>
      <c r="E346"/>
      <c r="F346"/>
      <c r="G346"/>
    </row>
    <row r="347" spans="2:7" s="1" customFormat="1" x14ac:dyDescent="0.3">
      <c r="B347"/>
      <c r="C347"/>
      <c r="D347" s="11"/>
      <c r="E347"/>
      <c r="F347"/>
      <c r="G347"/>
    </row>
    <row r="348" spans="2:7" s="1" customFormat="1" x14ac:dyDescent="0.3">
      <c r="B348"/>
      <c r="C348"/>
      <c r="D348" s="11"/>
      <c r="E348"/>
      <c r="F348"/>
      <c r="G348"/>
    </row>
    <row r="349" spans="2:7" s="1" customFormat="1" x14ac:dyDescent="0.3">
      <c r="B349"/>
      <c r="C349"/>
      <c r="D349" s="11"/>
      <c r="E349"/>
      <c r="F349"/>
      <c r="G349"/>
    </row>
    <row r="350" spans="2:7" s="1" customFormat="1" x14ac:dyDescent="0.3">
      <c r="B350"/>
      <c r="C350"/>
      <c r="D350" s="11"/>
      <c r="E350"/>
      <c r="F350"/>
      <c r="G350"/>
    </row>
    <row r="351" spans="2:7" s="1" customFormat="1" x14ac:dyDescent="0.3">
      <c r="B351"/>
      <c r="C351"/>
      <c r="D351" s="11"/>
      <c r="E351"/>
      <c r="F351"/>
      <c r="G351"/>
    </row>
    <row r="352" spans="2:7" s="1" customFormat="1" x14ac:dyDescent="0.3">
      <c r="B352"/>
      <c r="C352"/>
      <c r="D352" s="11"/>
      <c r="E352"/>
      <c r="F352"/>
      <c r="G352"/>
    </row>
    <row r="353" spans="2:7" s="1" customFormat="1" x14ac:dyDescent="0.3">
      <c r="B353"/>
      <c r="C353"/>
      <c r="D353" s="11"/>
      <c r="E353"/>
      <c r="F353"/>
      <c r="G353"/>
    </row>
  </sheetData>
  <mergeCells count="29">
    <mergeCell ref="C4:F4"/>
    <mergeCell ref="C5:F5"/>
    <mergeCell ref="B33:I33"/>
    <mergeCell ref="T37:W37"/>
    <mergeCell ref="B9:I9"/>
    <mergeCell ref="B12:I12"/>
    <mergeCell ref="B19:I19"/>
    <mergeCell ref="B29:I29"/>
    <mergeCell ref="B7:B8"/>
    <mergeCell ref="C7:C8"/>
    <mergeCell ref="D7:D8"/>
    <mergeCell ref="E7:E8"/>
    <mergeCell ref="F7:F8"/>
    <mergeCell ref="G7:I7"/>
    <mergeCell ref="T34:W34"/>
    <mergeCell ref="T35:W35"/>
    <mergeCell ref="T36:W36"/>
    <mergeCell ref="T31:X31"/>
    <mergeCell ref="T32:W32"/>
    <mergeCell ref="T33:W33"/>
    <mergeCell ref="B74:D74"/>
    <mergeCell ref="B37:F37"/>
    <mergeCell ref="T38:W38"/>
    <mergeCell ref="B38:F38"/>
    <mergeCell ref="B39:F39"/>
    <mergeCell ref="B40:F40"/>
    <mergeCell ref="B41:F41"/>
    <mergeCell ref="B69:E69"/>
    <mergeCell ref="B70:D70"/>
  </mergeCells>
  <conditionalFormatting sqref="F10:F11 F36">
    <cfRule type="cellIs" dxfId="48" priority="3" operator="lessThan">
      <formula>1.1</formula>
    </cfRule>
    <cfRule type="cellIs" dxfId="47" priority="4" operator="between">
      <formula>2</formula>
      <formula>3.49</formula>
    </cfRule>
    <cfRule type="cellIs" dxfId="46" priority="5" operator="greaterThan">
      <formula>3.49</formula>
    </cfRule>
  </conditionalFormatting>
  <conditionalFormatting sqref="F13:F18 F20:F28 F30:F32 F34:F36">
    <cfRule type="cellIs" dxfId="45" priority="2" operator="greaterThan">
      <formula>3.49</formula>
    </cfRule>
  </conditionalFormatting>
  <conditionalFormatting sqref="F13:F18 F20:F28 F30:F32 F34:F36">
    <cfRule type="cellIs" dxfId="44" priority="1" operator="lessThan">
      <formula>3.5</formula>
    </cfRule>
  </conditionalFormatting>
  <pageMargins left="0.7" right="0.7" top="0.75" bottom="0.75" header="0.3" footer="0.3"/>
  <pageSetup orientation="portrait" r:id="rId1"/>
  <ignoredErrors>
    <ignoredError sqref="G38:I38 G37:I37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3"/>
  <sheetViews>
    <sheetView rightToLeft="1" topLeftCell="A4" zoomScale="70" zoomScaleNormal="70" workbookViewId="0">
      <selection activeCell="D10" sqref="D10"/>
    </sheetView>
  </sheetViews>
  <sheetFormatPr defaultColWidth="9.109375" defaultRowHeight="14.4" x14ac:dyDescent="0.3"/>
  <cols>
    <col min="1" max="1" width="7" style="1" customWidth="1"/>
    <col min="2" max="2" width="8.44140625" style="1" customWidth="1"/>
    <col min="3" max="3" width="21.44140625" style="1" bestFit="1" customWidth="1"/>
    <col min="4" max="4" width="43.5546875" style="1" customWidth="1"/>
    <col min="5" max="11" width="9.44140625" style="1" customWidth="1"/>
    <col min="12" max="16384" width="9.109375" style="1"/>
  </cols>
  <sheetData>
    <row r="1" spans="1:57" customFormat="1" ht="24.6" x14ac:dyDescent="0.4">
      <c r="A1" s="55"/>
      <c r="B1" s="70"/>
      <c r="C1" s="55"/>
      <c r="D1" s="55"/>
      <c r="E1" s="56"/>
      <c r="F1" s="55"/>
      <c r="G1" s="55"/>
      <c r="H1" s="55"/>
      <c r="I1" s="55"/>
      <c r="J1" s="5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customFormat="1" ht="21" customHeight="1" x14ac:dyDescent="0.4">
      <c r="A2" s="55"/>
      <c r="B2" s="70"/>
      <c r="C2" s="55"/>
      <c r="D2" s="58" t="s">
        <v>85</v>
      </c>
      <c r="E2" s="56"/>
      <c r="F2" s="55"/>
      <c r="G2" s="55"/>
      <c r="H2" s="55"/>
      <c r="I2" s="55"/>
      <c r="J2" s="5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customFormat="1" ht="21" customHeight="1" x14ac:dyDescent="0.4">
      <c r="A3" s="55"/>
      <c r="B3" s="70"/>
      <c r="C3" s="55"/>
      <c r="D3" s="58" t="s">
        <v>84</v>
      </c>
      <c r="E3" s="56"/>
      <c r="F3" s="55"/>
      <c r="G3" s="55"/>
      <c r="H3" s="55"/>
      <c r="I3" s="55"/>
      <c r="J3" s="5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customFormat="1" ht="21" customHeight="1" x14ac:dyDescent="0.4">
      <c r="A4" s="55"/>
      <c r="B4" s="55"/>
      <c r="C4" s="55"/>
      <c r="D4" s="58" t="s">
        <v>113</v>
      </c>
      <c r="E4" s="56"/>
      <c r="F4" s="55"/>
      <c r="G4" s="55"/>
      <c r="H4" s="55"/>
      <c r="I4" s="55"/>
      <c r="J4" s="5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customFormat="1" ht="18" x14ac:dyDescent="0.35">
      <c r="A5" s="55"/>
      <c r="B5" s="55"/>
      <c r="C5" s="55"/>
      <c r="D5" s="55"/>
      <c r="E5" s="56"/>
      <c r="F5" s="55"/>
      <c r="G5" s="55"/>
      <c r="H5" s="55"/>
      <c r="I5" s="55"/>
      <c r="J5" s="5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7" spans="1:57" ht="20.100000000000001" customHeight="1" x14ac:dyDescent="0.3">
      <c r="B7" s="245" t="s">
        <v>0</v>
      </c>
      <c r="C7" s="245" t="s">
        <v>1</v>
      </c>
      <c r="D7" s="246" t="s">
        <v>2</v>
      </c>
      <c r="E7" s="248" t="s">
        <v>52</v>
      </c>
      <c r="F7" s="241" t="s">
        <v>55</v>
      </c>
      <c r="G7" s="243" t="s">
        <v>56</v>
      </c>
      <c r="H7" s="236" t="s">
        <v>53</v>
      </c>
    </row>
    <row r="8" spans="1:57" ht="20.100000000000001" customHeight="1" x14ac:dyDescent="0.3">
      <c r="B8" s="245"/>
      <c r="C8" s="245"/>
      <c r="D8" s="247"/>
      <c r="E8" s="249"/>
      <c r="F8" s="242"/>
      <c r="G8" s="244"/>
      <c r="H8" s="237"/>
    </row>
    <row r="9" spans="1:57" ht="20.100000000000001" customHeight="1" x14ac:dyDescent="0.3">
      <c r="B9" s="71">
        <v>1</v>
      </c>
      <c r="C9" s="238" t="s">
        <v>114</v>
      </c>
      <c r="D9" s="72" t="s">
        <v>104</v>
      </c>
      <c r="E9" s="73">
        <v>16</v>
      </c>
      <c r="F9" s="73">
        <v>19</v>
      </c>
      <c r="G9" s="73">
        <v>0</v>
      </c>
      <c r="H9" s="73">
        <f>SUM(E9:G9)</f>
        <v>35</v>
      </c>
    </row>
    <row r="10" spans="1:57" ht="20.100000000000001" customHeight="1" x14ac:dyDescent="0.3">
      <c r="B10" s="71">
        <v>2</v>
      </c>
      <c r="C10" s="239"/>
      <c r="D10" s="74" t="s">
        <v>61</v>
      </c>
      <c r="E10" s="75">
        <v>5</v>
      </c>
      <c r="F10" s="75">
        <v>6</v>
      </c>
      <c r="G10" s="75">
        <v>0</v>
      </c>
      <c r="H10" s="75">
        <f>SUM(E10:G10)</f>
        <v>11</v>
      </c>
    </row>
    <row r="11" spans="1:57" ht="20.100000000000001" customHeight="1" x14ac:dyDescent="0.3">
      <c r="B11" s="71">
        <v>3</v>
      </c>
      <c r="C11" s="250" t="s">
        <v>86</v>
      </c>
      <c r="D11" s="72" t="s">
        <v>87</v>
      </c>
      <c r="E11" s="73">
        <v>17</v>
      </c>
      <c r="F11" s="73">
        <v>22</v>
      </c>
      <c r="G11" s="73">
        <v>0</v>
      </c>
      <c r="H11" s="73">
        <f>SUM(E11:G11)</f>
        <v>39</v>
      </c>
    </row>
    <row r="12" spans="1:57" ht="20.100000000000001" customHeight="1" x14ac:dyDescent="0.3">
      <c r="B12" s="71">
        <v>4</v>
      </c>
      <c r="C12" s="251"/>
      <c r="D12" s="74" t="s">
        <v>25</v>
      </c>
      <c r="E12" s="75">
        <v>22</v>
      </c>
      <c r="F12" s="75">
        <v>25</v>
      </c>
      <c r="G12" s="75">
        <v>0</v>
      </c>
      <c r="H12" s="75">
        <f t="shared" ref="H12:H31" si="0">SUM(E12:G12)</f>
        <v>47</v>
      </c>
    </row>
    <row r="13" spans="1:57" ht="20.100000000000001" customHeight="1" x14ac:dyDescent="0.3">
      <c r="B13" s="71">
        <v>5</v>
      </c>
      <c r="C13" s="251"/>
      <c r="D13" s="72" t="s">
        <v>92</v>
      </c>
      <c r="E13" s="73">
        <v>10</v>
      </c>
      <c r="F13" s="73">
        <v>16</v>
      </c>
      <c r="G13" s="73">
        <v>1</v>
      </c>
      <c r="H13" s="73">
        <f t="shared" si="0"/>
        <v>27</v>
      </c>
    </row>
    <row r="14" spans="1:57" ht="20.100000000000001" customHeight="1" x14ac:dyDescent="0.3">
      <c r="B14" s="71">
        <v>6</v>
      </c>
      <c r="C14" s="251"/>
      <c r="D14" s="74" t="s">
        <v>34</v>
      </c>
      <c r="E14" s="75">
        <v>17</v>
      </c>
      <c r="F14" s="75">
        <v>15</v>
      </c>
      <c r="G14" s="75">
        <v>1</v>
      </c>
      <c r="H14" s="75">
        <f t="shared" si="0"/>
        <v>33</v>
      </c>
    </row>
    <row r="15" spans="1:57" ht="20.100000000000001" customHeight="1" x14ac:dyDescent="0.3">
      <c r="B15" s="71">
        <v>7</v>
      </c>
      <c r="C15" s="251"/>
      <c r="D15" s="72" t="s">
        <v>94</v>
      </c>
      <c r="E15" s="73">
        <v>9</v>
      </c>
      <c r="F15" s="73">
        <v>8</v>
      </c>
      <c r="G15" s="73">
        <v>0</v>
      </c>
      <c r="H15" s="73">
        <f t="shared" si="0"/>
        <v>17</v>
      </c>
    </row>
    <row r="16" spans="1:57" ht="20.100000000000001" customHeight="1" x14ac:dyDescent="0.3">
      <c r="B16" s="71">
        <v>8</v>
      </c>
      <c r="C16" s="252"/>
      <c r="D16" s="74" t="s">
        <v>108</v>
      </c>
      <c r="E16" s="75">
        <v>6</v>
      </c>
      <c r="F16" s="75">
        <v>9</v>
      </c>
      <c r="G16" s="75">
        <v>0</v>
      </c>
      <c r="H16" s="75">
        <f t="shared" ref="H16" si="1">SUM(E16:G16)</f>
        <v>15</v>
      </c>
    </row>
    <row r="17" spans="2:8" ht="15.6" x14ac:dyDescent="0.3">
      <c r="B17" s="71">
        <v>9</v>
      </c>
      <c r="C17" s="250" t="s">
        <v>95</v>
      </c>
      <c r="D17" s="72" t="s">
        <v>98</v>
      </c>
      <c r="E17" s="73">
        <v>8</v>
      </c>
      <c r="F17" s="73">
        <v>12</v>
      </c>
      <c r="G17" s="73">
        <v>0</v>
      </c>
      <c r="H17" s="73">
        <f t="shared" si="0"/>
        <v>20</v>
      </c>
    </row>
    <row r="18" spans="2:8" ht="15.6" x14ac:dyDescent="0.3">
      <c r="B18" s="71">
        <v>10</v>
      </c>
      <c r="C18" s="251"/>
      <c r="D18" s="74" t="s">
        <v>102</v>
      </c>
      <c r="E18" s="75">
        <v>4</v>
      </c>
      <c r="F18" s="75">
        <v>5</v>
      </c>
      <c r="G18" s="75">
        <v>1</v>
      </c>
      <c r="H18" s="75">
        <f t="shared" si="0"/>
        <v>10</v>
      </c>
    </row>
    <row r="19" spans="2:8" ht="15.6" x14ac:dyDescent="0.3">
      <c r="B19" s="71">
        <v>11</v>
      </c>
      <c r="C19" s="251"/>
      <c r="D19" s="72" t="s">
        <v>99</v>
      </c>
      <c r="E19" s="73">
        <v>12</v>
      </c>
      <c r="F19" s="73">
        <v>16</v>
      </c>
      <c r="G19" s="73">
        <v>0</v>
      </c>
      <c r="H19" s="73">
        <f t="shared" si="0"/>
        <v>28</v>
      </c>
    </row>
    <row r="20" spans="2:8" ht="15.6" x14ac:dyDescent="0.3">
      <c r="B20" s="71">
        <v>12</v>
      </c>
      <c r="C20" s="251"/>
      <c r="D20" s="74" t="s">
        <v>111</v>
      </c>
      <c r="E20" s="75">
        <v>3</v>
      </c>
      <c r="F20" s="75">
        <v>12</v>
      </c>
      <c r="G20" s="75">
        <v>0</v>
      </c>
      <c r="H20" s="75">
        <f t="shared" si="0"/>
        <v>15</v>
      </c>
    </row>
    <row r="21" spans="2:8" ht="15.6" x14ac:dyDescent="0.3">
      <c r="B21" s="71">
        <v>13</v>
      </c>
      <c r="C21" s="251"/>
      <c r="D21" s="72" t="s">
        <v>89</v>
      </c>
      <c r="E21" s="73">
        <v>4</v>
      </c>
      <c r="F21" s="73">
        <v>5</v>
      </c>
      <c r="G21" s="73">
        <v>0</v>
      </c>
      <c r="H21" s="73">
        <f t="shared" si="0"/>
        <v>9</v>
      </c>
    </row>
    <row r="22" spans="2:8" ht="15.6" x14ac:dyDescent="0.3">
      <c r="B22" s="71">
        <v>14</v>
      </c>
      <c r="C22" s="251"/>
      <c r="D22" s="74" t="s">
        <v>96</v>
      </c>
      <c r="E22" s="75">
        <v>3</v>
      </c>
      <c r="F22" s="75">
        <v>14</v>
      </c>
      <c r="G22" s="75">
        <v>0</v>
      </c>
      <c r="H22" s="75">
        <f t="shared" si="0"/>
        <v>17</v>
      </c>
    </row>
    <row r="23" spans="2:8" ht="15.6" x14ac:dyDescent="0.3">
      <c r="B23" s="71">
        <v>15</v>
      </c>
      <c r="C23" s="251"/>
      <c r="D23" s="72" t="s">
        <v>116</v>
      </c>
      <c r="E23" s="73">
        <v>6</v>
      </c>
      <c r="F23" s="73">
        <v>16</v>
      </c>
      <c r="G23" s="73">
        <v>1</v>
      </c>
      <c r="H23" s="73">
        <f t="shared" si="0"/>
        <v>23</v>
      </c>
    </row>
    <row r="24" spans="2:8" ht="15.6" x14ac:dyDescent="0.3">
      <c r="B24" s="71">
        <v>16</v>
      </c>
      <c r="C24" s="251"/>
      <c r="D24" s="74" t="s">
        <v>97</v>
      </c>
      <c r="E24" s="75">
        <v>8</v>
      </c>
      <c r="F24" s="75">
        <v>16</v>
      </c>
      <c r="G24" s="75">
        <v>0</v>
      </c>
      <c r="H24" s="75">
        <f t="shared" si="0"/>
        <v>24</v>
      </c>
    </row>
    <row r="25" spans="2:8" ht="15.6" x14ac:dyDescent="0.3">
      <c r="B25" s="71">
        <v>17</v>
      </c>
      <c r="C25" s="252"/>
      <c r="D25" s="72" t="s">
        <v>101</v>
      </c>
      <c r="E25" s="73">
        <v>4</v>
      </c>
      <c r="F25" s="73">
        <v>16</v>
      </c>
      <c r="G25" s="73">
        <v>0</v>
      </c>
      <c r="H25" s="73">
        <f t="shared" si="0"/>
        <v>20</v>
      </c>
    </row>
    <row r="26" spans="2:8" ht="15.6" x14ac:dyDescent="0.3">
      <c r="B26" s="71">
        <v>18</v>
      </c>
      <c r="C26" s="238" t="s">
        <v>91</v>
      </c>
      <c r="D26" s="74" t="s">
        <v>103</v>
      </c>
      <c r="E26" s="75">
        <v>12</v>
      </c>
      <c r="F26" s="75">
        <v>12</v>
      </c>
      <c r="G26" s="75">
        <v>0</v>
      </c>
      <c r="H26" s="75">
        <f t="shared" si="0"/>
        <v>24</v>
      </c>
    </row>
    <row r="27" spans="2:8" ht="15.6" x14ac:dyDescent="0.3">
      <c r="B27" s="71">
        <v>19</v>
      </c>
      <c r="C27" s="240"/>
      <c r="D27" s="72" t="s">
        <v>90</v>
      </c>
      <c r="E27" s="73">
        <v>8</v>
      </c>
      <c r="F27" s="73">
        <v>9</v>
      </c>
      <c r="G27" s="73">
        <v>0</v>
      </c>
      <c r="H27" s="73">
        <f t="shared" si="0"/>
        <v>17</v>
      </c>
    </row>
    <row r="28" spans="2:8" ht="15.6" x14ac:dyDescent="0.3">
      <c r="B28" s="71">
        <v>20</v>
      </c>
      <c r="C28" s="239"/>
      <c r="D28" s="74" t="s">
        <v>107</v>
      </c>
      <c r="E28" s="75">
        <v>7</v>
      </c>
      <c r="F28" s="75">
        <v>15</v>
      </c>
      <c r="G28" s="75">
        <v>0</v>
      </c>
      <c r="H28" s="75">
        <f t="shared" si="0"/>
        <v>22</v>
      </c>
    </row>
    <row r="29" spans="2:8" ht="15.6" x14ac:dyDescent="0.3">
      <c r="B29" s="71">
        <v>21</v>
      </c>
      <c r="C29" s="238" t="s">
        <v>106</v>
      </c>
      <c r="D29" s="72" t="s">
        <v>110</v>
      </c>
      <c r="E29" s="73">
        <v>12</v>
      </c>
      <c r="F29" s="73">
        <v>12</v>
      </c>
      <c r="G29" s="73">
        <v>0</v>
      </c>
      <c r="H29" s="73">
        <f t="shared" si="0"/>
        <v>24</v>
      </c>
    </row>
    <row r="30" spans="2:8" ht="15.6" x14ac:dyDescent="0.3">
      <c r="B30" s="71">
        <v>22</v>
      </c>
      <c r="C30" s="240"/>
      <c r="D30" s="74" t="s">
        <v>112</v>
      </c>
      <c r="E30" s="75">
        <v>5</v>
      </c>
      <c r="F30" s="75">
        <v>7</v>
      </c>
      <c r="G30" s="75">
        <v>0</v>
      </c>
      <c r="H30" s="75">
        <f t="shared" si="0"/>
        <v>12</v>
      </c>
    </row>
    <row r="31" spans="2:8" ht="15.6" x14ac:dyDescent="0.3">
      <c r="B31" s="71">
        <v>23</v>
      </c>
      <c r="C31" s="239"/>
      <c r="D31" s="72" t="s">
        <v>105</v>
      </c>
      <c r="E31" s="73">
        <v>11</v>
      </c>
      <c r="F31" s="73">
        <v>17</v>
      </c>
      <c r="G31" s="73">
        <v>1</v>
      </c>
      <c r="H31" s="73">
        <f t="shared" si="0"/>
        <v>29</v>
      </c>
    </row>
    <row r="32" spans="2:8" ht="15.6" x14ac:dyDescent="0.3">
      <c r="B32" s="234" t="s">
        <v>53</v>
      </c>
      <c r="C32" s="235"/>
      <c r="D32" s="235"/>
      <c r="E32" s="76">
        <f>SUM(E9:E31)</f>
        <v>209</v>
      </c>
      <c r="F32" s="76">
        <f>SUM(F9:F31)</f>
        <v>304</v>
      </c>
      <c r="G32" s="76">
        <f>SUM(G9:G31)</f>
        <v>5</v>
      </c>
      <c r="H32" s="76">
        <f>SUM(H9:H31)</f>
        <v>518</v>
      </c>
    </row>
    <row r="36" spans="3:8" x14ac:dyDescent="0.3">
      <c r="C36" s="169" t="s">
        <v>0</v>
      </c>
      <c r="D36" s="169" t="s">
        <v>1</v>
      </c>
      <c r="E36" s="206" t="s">
        <v>52</v>
      </c>
      <c r="F36" s="207" t="s">
        <v>55</v>
      </c>
      <c r="G36" s="208" t="s">
        <v>56</v>
      </c>
      <c r="H36" s="195" t="s">
        <v>53</v>
      </c>
    </row>
    <row r="37" spans="3:8" x14ac:dyDescent="0.3">
      <c r="C37" s="169"/>
      <c r="D37" s="169"/>
      <c r="E37" s="206"/>
      <c r="F37" s="207"/>
      <c r="G37" s="208"/>
      <c r="H37" s="195"/>
    </row>
    <row r="38" spans="3:8" x14ac:dyDescent="0.3">
      <c r="C38" s="67">
        <v>4</v>
      </c>
      <c r="D38" s="77" t="s">
        <v>114</v>
      </c>
      <c r="E38" s="8">
        <f>SUM(E9:E10)</f>
        <v>21</v>
      </c>
      <c r="F38" s="8">
        <f>SUM(F9:F10)</f>
        <v>25</v>
      </c>
      <c r="G38" s="8">
        <f>SUM(G9:G10)</f>
        <v>0</v>
      </c>
      <c r="H38" s="8">
        <f>SUM(E38:G38)</f>
        <v>46</v>
      </c>
    </row>
    <row r="39" spans="3:8" x14ac:dyDescent="0.3">
      <c r="C39" s="67">
        <v>1</v>
      </c>
      <c r="D39" s="77" t="s">
        <v>86</v>
      </c>
      <c r="E39" s="8">
        <f>SUM(E11:E16)</f>
        <v>81</v>
      </c>
      <c r="F39" s="8">
        <f t="shared" ref="F39:G39" si="2">SUM(F11:F16)</f>
        <v>95</v>
      </c>
      <c r="G39" s="8">
        <f t="shared" si="2"/>
        <v>2</v>
      </c>
      <c r="H39" s="8">
        <f>SUM(E39:G39)</f>
        <v>178</v>
      </c>
    </row>
    <row r="40" spans="3:8" x14ac:dyDescent="0.3">
      <c r="C40" s="67">
        <v>2</v>
      </c>
      <c r="D40" s="77" t="s">
        <v>95</v>
      </c>
      <c r="E40" s="8">
        <f>SUM(E17:E25)</f>
        <v>52</v>
      </c>
      <c r="F40" s="8">
        <f>SUM(F17:F25)</f>
        <v>112</v>
      </c>
      <c r="G40" s="8">
        <f>SUM(G17:G25)</f>
        <v>2</v>
      </c>
      <c r="H40" s="8">
        <f t="shared" ref="H40:H42" si="3">SUM(E40:G40)</f>
        <v>166</v>
      </c>
    </row>
    <row r="41" spans="3:8" x14ac:dyDescent="0.3">
      <c r="C41" s="67">
        <v>3</v>
      </c>
      <c r="D41" s="77" t="s">
        <v>91</v>
      </c>
      <c r="E41" s="8">
        <f>SUM(E26:E28)</f>
        <v>27</v>
      </c>
      <c r="F41" s="8">
        <f>SUM(F26:F28)</f>
        <v>36</v>
      </c>
      <c r="G41" s="8">
        <f>SUM(G26:G28)</f>
        <v>0</v>
      </c>
      <c r="H41" s="8">
        <f t="shared" si="3"/>
        <v>63</v>
      </c>
    </row>
    <row r="42" spans="3:8" x14ac:dyDescent="0.3">
      <c r="C42" s="67">
        <v>5</v>
      </c>
      <c r="D42" s="77" t="s">
        <v>106</v>
      </c>
      <c r="E42" s="8">
        <f>SUM(E29:E31)</f>
        <v>28</v>
      </c>
      <c r="F42" s="8">
        <f>SUM(F29:F31)</f>
        <v>36</v>
      </c>
      <c r="G42" s="8">
        <f>SUM(G29:G31)</f>
        <v>1</v>
      </c>
      <c r="H42" s="8">
        <f t="shared" si="3"/>
        <v>65</v>
      </c>
    </row>
    <row r="43" spans="3:8" x14ac:dyDescent="0.3">
      <c r="C43" s="68" t="s">
        <v>53</v>
      </c>
      <c r="D43" s="68"/>
      <c r="E43" s="9">
        <f>SUM(E38:E42)</f>
        <v>209</v>
      </c>
      <c r="F43" s="9">
        <f t="shared" ref="F43:G43" si="4">SUM(F38:F42)</f>
        <v>304</v>
      </c>
      <c r="G43" s="9">
        <f t="shared" si="4"/>
        <v>5</v>
      </c>
      <c r="H43" s="9">
        <f>SUM(H38:H42)</f>
        <v>518</v>
      </c>
    </row>
  </sheetData>
  <mergeCells count="19">
    <mergeCell ref="C29:C31"/>
    <mergeCell ref="B7:B8"/>
    <mergeCell ref="C7:C8"/>
    <mergeCell ref="D7:D8"/>
    <mergeCell ref="E7:E8"/>
    <mergeCell ref="C11:C16"/>
    <mergeCell ref="C17:C25"/>
    <mergeCell ref="H7:H8"/>
    <mergeCell ref="C9:C10"/>
    <mergeCell ref="C26:C28"/>
    <mergeCell ref="F7:F8"/>
    <mergeCell ref="G7:G8"/>
    <mergeCell ref="H36:H37"/>
    <mergeCell ref="B32:D32"/>
    <mergeCell ref="C36:C37"/>
    <mergeCell ref="D36:D37"/>
    <mergeCell ref="E36:E37"/>
    <mergeCell ref="F36:F37"/>
    <mergeCell ref="G36:G37"/>
  </mergeCells>
  <pageMargins left="0.7" right="0.7" top="0.75" bottom="0.75" header="0.3" footer="0.3"/>
  <ignoredErrors>
    <ignoredError sqref="E38:F38 E42:F42 E40:F40 E41:F41 G41 G38 G40 G42 E39:G39" formulaRange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14"/>
  <sheetViews>
    <sheetView showGridLines="0" rightToLeft="1" topLeftCell="D1" zoomScale="70" zoomScaleNormal="70" workbookViewId="0">
      <selection activeCell="H36" sqref="H36"/>
    </sheetView>
  </sheetViews>
  <sheetFormatPr defaultRowHeight="14.4" x14ac:dyDescent="0.3"/>
  <cols>
    <col min="1" max="1" width="4.88671875" style="1" customWidth="1"/>
    <col min="3" max="3" width="20.44140625" customWidth="1"/>
    <col min="4" max="4" width="47.44140625" customWidth="1"/>
    <col min="5" max="5" width="13.44140625" style="11" customWidth="1"/>
    <col min="6" max="6" width="13.44140625" customWidth="1"/>
    <col min="7" max="7" width="12.44140625" customWidth="1"/>
    <col min="8" max="8" width="9.109375" style="1" customWidth="1"/>
    <col min="9" max="46" width="9.109375" style="1"/>
  </cols>
  <sheetData>
    <row r="1" spans="1:46" ht="18" x14ac:dyDescent="0.35">
      <c r="A1" s="55"/>
      <c r="B1" s="1"/>
      <c r="C1" s="1"/>
      <c r="D1" s="1"/>
      <c r="E1" s="56"/>
      <c r="F1" s="55"/>
      <c r="G1" s="55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46" ht="21" x14ac:dyDescent="0.4">
      <c r="A2" s="55"/>
      <c r="C2" s="57"/>
      <c r="E2" s="56"/>
      <c r="F2" s="55"/>
      <c r="G2" s="55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ht="21" x14ac:dyDescent="0.4">
      <c r="A3" s="55"/>
      <c r="C3" s="57"/>
      <c r="D3" s="58" t="s">
        <v>85</v>
      </c>
      <c r="E3" s="56"/>
      <c r="F3" s="55"/>
      <c r="G3" s="55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ht="21" x14ac:dyDescent="0.4">
      <c r="A4" s="55"/>
      <c r="C4" s="57"/>
      <c r="D4" s="58" t="s">
        <v>84</v>
      </c>
      <c r="E4" s="56"/>
      <c r="F4" s="55"/>
      <c r="G4" s="55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ht="21" x14ac:dyDescent="0.4">
      <c r="A5" s="55"/>
      <c r="B5" s="55"/>
      <c r="C5" s="55"/>
      <c r="D5" s="58" t="s">
        <v>113</v>
      </c>
      <c r="E5" s="56"/>
      <c r="F5" s="55"/>
      <c r="G5" s="5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1" customFormat="1" ht="18" x14ac:dyDescent="0.35">
      <c r="A6" s="55"/>
      <c r="B6" s="55"/>
      <c r="C6" s="55"/>
      <c r="D6" s="55"/>
      <c r="E6" s="56"/>
      <c r="F6" s="55"/>
      <c r="G6" s="55"/>
    </row>
    <row r="7" spans="1:46" s="1" customFormat="1" ht="18" x14ac:dyDescent="0.35">
      <c r="A7" s="55"/>
      <c r="B7" s="232" t="s">
        <v>0</v>
      </c>
      <c r="C7" s="232" t="s">
        <v>1</v>
      </c>
      <c r="D7" s="232" t="s">
        <v>2</v>
      </c>
      <c r="E7" s="232" t="s">
        <v>4</v>
      </c>
      <c r="F7" s="232" t="s">
        <v>5</v>
      </c>
      <c r="G7" s="232" t="s">
        <v>6</v>
      </c>
    </row>
    <row r="8" spans="1:46" s="1" customFormat="1" ht="18" x14ac:dyDescent="0.35">
      <c r="A8" s="55"/>
      <c r="B8" s="232"/>
      <c r="C8" s="232"/>
      <c r="D8" s="232"/>
      <c r="E8" s="232"/>
      <c r="F8" s="232"/>
      <c r="G8" s="232"/>
    </row>
    <row r="9" spans="1:46" s="1" customFormat="1" ht="18" x14ac:dyDescent="0.35">
      <c r="A9" s="55"/>
      <c r="B9" s="59">
        <v>1</v>
      </c>
      <c r="C9" s="78" t="s">
        <v>114</v>
      </c>
      <c r="D9" s="79" t="s">
        <v>104</v>
      </c>
      <c r="E9" s="80">
        <v>2.0515873015873018</v>
      </c>
      <c r="F9" s="80">
        <v>1.4576719576719579</v>
      </c>
      <c r="G9" s="81">
        <v>3.6</v>
      </c>
    </row>
    <row r="10" spans="1:46" s="1" customFormat="1" ht="18" x14ac:dyDescent="0.35">
      <c r="A10" s="55"/>
      <c r="B10" s="59">
        <v>2</v>
      </c>
      <c r="C10" s="256" t="s">
        <v>95</v>
      </c>
      <c r="D10" s="79" t="s">
        <v>98</v>
      </c>
      <c r="E10" s="80">
        <v>1.9545454545454546</v>
      </c>
      <c r="F10" s="80">
        <v>1.6414141414141414</v>
      </c>
      <c r="G10" s="80">
        <v>3.595959595959596</v>
      </c>
    </row>
    <row r="11" spans="1:46" s="1" customFormat="1" ht="18" x14ac:dyDescent="0.35">
      <c r="A11" s="55"/>
      <c r="B11" s="59">
        <v>3</v>
      </c>
      <c r="C11" s="256"/>
      <c r="D11" s="79" t="s">
        <v>99</v>
      </c>
      <c r="E11" s="80">
        <v>2.0453296703296702</v>
      </c>
      <c r="F11" s="80">
        <v>1.4853479853479854</v>
      </c>
      <c r="G11" s="80">
        <v>3.5306776556776556</v>
      </c>
    </row>
    <row r="12" spans="1:46" s="1" customFormat="1" ht="18" x14ac:dyDescent="0.35">
      <c r="A12" s="55"/>
      <c r="B12" s="59">
        <v>4</v>
      </c>
      <c r="C12" s="256" t="s">
        <v>106</v>
      </c>
      <c r="D12" s="79" t="s">
        <v>110</v>
      </c>
      <c r="E12" s="80">
        <v>1.9930069930069931</v>
      </c>
      <c r="F12" s="80">
        <v>1.5874125874125875</v>
      </c>
      <c r="G12" s="80">
        <v>3.5804195804195809</v>
      </c>
    </row>
    <row r="13" spans="1:46" s="1" customFormat="1" ht="18" x14ac:dyDescent="0.35">
      <c r="A13" s="55"/>
      <c r="B13" s="59">
        <v>5</v>
      </c>
      <c r="C13" s="256"/>
      <c r="D13" s="79" t="s">
        <v>112</v>
      </c>
      <c r="E13" s="80">
        <v>2.0833333333333335</v>
      </c>
      <c r="F13" s="80">
        <v>1.4166666666666667</v>
      </c>
      <c r="G13" s="80">
        <v>3.5</v>
      </c>
    </row>
    <row r="14" spans="1:46" s="1" customFormat="1" ht="18" x14ac:dyDescent="0.35">
      <c r="A14" s="55"/>
      <c r="B14" s="59">
        <v>6</v>
      </c>
      <c r="C14" s="78" t="s">
        <v>91</v>
      </c>
      <c r="D14" s="79" t="s">
        <v>103</v>
      </c>
      <c r="E14" s="80">
        <v>1.875</v>
      </c>
      <c r="F14" s="80">
        <v>1.625</v>
      </c>
      <c r="G14" s="80">
        <v>3.5</v>
      </c>
    </row>
    <row r="15" spans="1:46" s="1" customFormat="1" ht="18" x14ac:dyDescent="0.35">
      <c r="A15" s="55"/>
      <c r="B15" s="59">
        <v>7</v>
      </c>
      <c r="C15" s="253" t="s">
        <v>86</v>
      </c>
      <c r="D15" s="79" t="s">
        <v>87</v>
      </c>
      <c r="E15" s="80">
        <v>1.7425595238095239</v>
      </c>
      <c r="F15" s="80">
        <v>1.7614087301587302</v>
      </c>
      <c r="G15" s="80">
        <v>3.503968253968254</v>
      </c>
    </row>
    <row r="16" spans="1:46" s="1" customFormat="1" ht="18" x14ac:dyDescent="0.35">
      <c r="A16" s="55"/>
      <c r="B16" s="59">
        <v>8</v>
      </c>
      <c r="C16" s="254"/>
      <c r="D16" s="79" t="s">
        <v>25</v>
      </c>
      <c r="E16" s="80">
        <v>1.7246794871794873</v>
      </c>
      <c r="F16" s="80">
        <v>1.7865384615384616</v>
      </c>
      <c r="G16" s="80">
        <v>3.5112179487179489</v>
      </c>
    </row>
    <row r="17" spans="1:7" s="1" customFormat="1" ht="18" x14ac:dyDescent="0.35">
      <c r="A17" s="55"/>
      <c r="B17" s="59">
        <v>9</v>
      </c>
      <c r="C17" s="254"/>
      <c r="D17" s="79" t="s">
        <v>94</v>
      </c>
      <c r="E17" s="80">
        <v>1.9444444444444444</v>
      </c>
      <c r="F17" s="80">
        <v>1.5833333333333335</v>
      </c>
      <c r="G17" s="80">
        <v>3.5277777777777777</v>
      </c>
    </row>
    <row r="18" spans="1:7" s="1" customFormat="1" ht="18" x14ac:dyDescent="0.35">
      <c r="A18" s="55"/>
      <c r="B18" s="59">
        <v>10</v>
      </c>
      <c r="C18" s="254"/>
      <c r="D18" s="79" t="s">
        <v>92</v>
      </c>
      <c r="E18" s="80">
        <v>1.821969696969697</v>
      </c>
      <c r="F18" s="80">
        <v>1.5037878787878789</v>
      </c>
      <c r="G18" s="80">
        <v>3.3257575757575761</v>
      </c>
    </row>
    <row r="19" spans="1:7" s="1" customFormat="1" ht="18" x14ac:dyDescent="0.35">
      <c r="A19" s="55"/>
      <c r="B19" s="59">
        <v>11</v>
      </c>
      <c r="C19" s="254"/>
      <c r="D19" s="79" t="s">
        <v>34</v>
      </c>
      <c r="E19" s="80">
        <v>1.8927738927738929</v>
      </c>
      <c r="F19" s="80">
        <v>1.5464905464905465</v>
      </c>
      <c r="G19" s="80">
        <v>3.4392644392644396</v>
      </c>
    </row>
    <row r="20" spans="1:7" s="1" customFormat="1" ht="18" x14ac:dyDescent="0.35">
      <c r="A20" s="55"/>
      <c r="B20" s="59">
        <v>12</v>
      </c>
      <c r="C20" s="255"/>
      <c r="D20" s="79" t="s">
        <v>108</v>
      </c>
      <c r="E20" s="80">
        <v>2</v>
      </c>
      <c r="F20" s="80">
        <v>1.4</v>
      </c>
      <c r="G20" s="80">
        <v>3.4</v>
      </c>
    </row>
    <row r="21" spans="1:7" s="1" customFormat="1" ht="18" x14ac:dyDescent="0.35">
      <c r="A21" s="55"/>
      <c r="B21" s="59">
        <v>13</v>
      </c>
      <c r="C21" s="78" t="s">
        <v>114</v>
      </c>
      <c r="D21" s="79" t="s">
        <v>61</v>
      </c>
      <c r="E21" s="80">
        <v>1.9090909090909092</v>
      </c>
      <c r="F21" s="80">
        <v>1.3636363636363635</v>
      </c>
      <c r="G21" s="80">
        <v>3.2727272727272725</v>
      </c>
    </row>
    <row r="22" spans="1:7" s="1" customFormat="1" ht="18" x14ac:dyDescent="0.35">
      <c r="A22" s="55"/>
      <c r="B22" s="59">
        <v>14</v>
      </c>
      <c r="C22" s="256" t="s">
        <v>95</v>
      </c>
      <c r="D22" s="79" t="s">
        <v>102</v>
      </c>
      <c r="E22" s="80">
        <v>1.9</v>
      </c>
      <c r="F22" s="80">
        <v>1.3</v>
      </c>
      <c r="G22" s="80">
        <v>3.2</v>
      </c>
    </row>
    <row r="23" spans="1:7" s="1" customFormat="1" ht="18" x14ac:dyDescent="0.35">
      <c r="A23" s="55"/>
      <c r="B23" s="59">
        <v>15</v>
      </c>
      <c r="C23" s="256"/>
      <c r="D23" s="79" t="s">
        <v>111</v>
      </c>
      <c r="E23" s="80">
        <v>1.8611111111111112</v>
      </c>
      <c r="F23" s="80">
        <v>1.3888888888888888</v>
      </c>
      <c r="G23" s="80">
        <v>3.25</v>
      </c>
    </row>
    <row r="24" spans="1:7" s="1" customFormat="1" ht="18" x14ac:dyDescent="0.35">
      <c r="A24" s="55"/>
      <c r="B24" s="59">
        <v>16</v>
      </c>
      <c r="C24" s="256"/>
      <c r="D24" s="79" t="s">
        <v>89</v>
      </c>
      <c r="E24" s="80">
        <v>1.7777777777777777</v>
      </c>
      <c r="F24" s="80">
        <v>1.5555555555555556</v>
      </c>
      <c r="G24" s="80">
        <v>3.4</v>
      </c>
    </row>
    <row r="25" spans="1:7" s="1" customFormat="1" ht="18" x14ac:dyDescent="0.35">
      <c r="A25" s="55"/>
      <c r="B25" s="59">
        <v>17</v>
      </c>
      <c r="C25" s="256"/>
      <c r="D25" s="79" t="s">
        <v>96</v>
      </c>
      <c r="E25" s="80">
        <v>1.8263888888888888</v>
      </c>
      <c r="F25" s="80">
        <v>1.3541666666666665</v>
      </c>
      <c r="G25" s="80">
        <v>3.1805555555555554</v>
      </c>
    </row>
    <row r="26" spans="1:7" s="1" customFormat="1" ht="18" x14ac:dyDescent="0.35">
      <c r="A26" s="55"/>
      <c r="B26" s="59">
        <v>18</v>
      </c>
      <c r="C26" s="256"/>
      <c r="D26" s="79" t="s">
        <v>116</v>
      </c>
      <c r="E26" s="80">
        <v>1.746031746031746</v>
      </c>
      <c r="F26" s="80">
        <v>1.3862433862433863</v>
      </c>
      <c r="G26" s="80">
        <v>3.1322751322751321</v>
      </c>
    </row>
    <row r="27" spans="1:7" s="1" customFormat="1" ht="18" x14ac:dyDescent="0.35">
      <c r="A27" s="55"/>
      <c r="B27" s="59">
        <v>19</v>
      </c>
      <c r="C27" s="256"/>
      <c r="D27" s="79" t="s">
        <v>97</v>
      </c>
      <c r="E27" s="80">
        <v>1.7777777777777779</v>
      </c>
      <c r="F27" s="80">
        <v>1.4629629629629628</v>
      </c>
      <c r="G27" s="80">
        <v>3.3</v>
      </c>
    </row>
    <row r="28" spans="1:7" s="1" customFormat="1" ht="18" x14ac:dyDescent="0.35">
      <c r="A28" s="55"/>
      <c r="B28" s="59">
        <v>20</v>
      </c>
      <c r="C28" s="256"/>
      <c r="D28" s="79" t="s">
        <v>101</v>
      </c>
      <c r="E28" s="80">
        <v>1.9</v>
      </c>
      <c r="F28" s="80">
        <v>1.3</v>
      </c>
      <c r="G28" s="80">
        <v>3.2</v>
      </c>
    </row>
    <row r="29" spans="1:7" s="1" customFormat="1" ht="18" x14ac:dyDescent="0.35">
      <c r="A29" s="55"/>
      <c r="B29" s="59">
        <v>21</v>
      </c>
      <c r="C29" s="256" t="s">
        <v>91</v>
      </c>
      <c r="D29" s="79" t="s">
        <v>107</v>
      </c>
      <c r="E29" s="80">
        <v>1.9017857142857144</v>
      </c>
      <c r="F29" s="80">
        <v>1.4285714285714286</v>
      </c>
      <c r="G29" s="80">
        <v>3.3303571428571432</v>
      </c>
    </row>
    <row r="30" spans="1:7" s="1" customFormat="1" ht="18" x14ac:dyDescent="0.35">
      <c r="A30" s="55"/>
      <c r="B30" s="59">
        <v>22</v>
      </c>
      <c r="C30" s="256"/>
      <c r="D30" s="79" t="s">
        <v>90</v>
      </c>
      <c r="E30" s="80">
        <v>1.9444444444444444</v>
      </c>
      <c r="F30" s="80">
        <v>1.4652777777777777</v>
      </c>
      <c r="G30" s="80">
        <v>3.4097222222222223</v>
      </c>
    </row>
    <row r="31" spans="1:7" s="1" customFormat="1" ht="18" x14ac:dyDescent="0.35">
      <c r="A31" s="55"/>
      <c r="B31" s="59">
        <v>23</v>
      </c>
      <c r="C31" s="78" t="s">
        <v>106</v>
      </c>
      <c r="D31" s="79" t="s">
        <v>105</v>
      </c>
      <c r="E31" s="80">
        <v>1.8222222222222222</v>
      </c>
      <c r="F31" s="80">
        <v>1.4444444444444444</v>
      </c>
      <c r="G31" s="80">
        <v>3.4</v>
      </c>
    </row>
    <row r="32" spans="1:7" s="1" customFormat="1" ht="18" x14ac:dyDescent="0.35">
      <c r="A32" s="55"/>
      <c r="B32" s="55"/>
      <c r="C32" s="55"/>
      <c r="D32" s="55"/>
      <c r="E32" s="56"/>
      <c r="F32" s="55"/>
      <c r="G32" s="55"/>
    </row>
    <row r="33" spans="1:7" s="1" customFormat="1" ht="18" x14ac:dyDescent="0.35">
      <c r="A33" s="55"/>
      <c r="B33" s="55"/>
      <c r="C33" s="55"/>
      <c r="D33" s="55"/>
      <c r="E33" s="56"/>
      <c r="F33" s="55"/>
      <c r="G33" s="55"/>
    </row>
    <row r="34" spans="1:7" s="1" customFormat="1" x14ac:dyDescent="0.3">
      <c r="E34" s="10"/>
    </row>
    <row r="35" spans="1:7" s="1" customFormat="1" x14ac:dyDescent="0.3">
      <c r="E35" s="10"/>
    </row>
    <row r="36" spans="1:7" s="1" customFormat="1" x14ac:dyDescent="0.3">
      <c r="E36" s="10"/>
    </row>
    <row r="37" spans="1:7" s="1" customFormat="1" x14ac:dyDescent="0.3">
      <c r="E37" s="10"/>
    </row>
    <row r="38" spans="1:7" s="1" customFormat="1" x14ac:dyDescent="0.3">
      <c r="E38" s="10"/>
    </row>
    <row r="39" spans="1:7" s="1" customFormat="1" x14ac:dyDescent="0.3">
      <c r="E39" s="10"/>
    </row>
    <row r="40" spans="1:7" s="1" customFormat="1" x14ac:dyDescent="0.3">
      <c r="E40" s="10"/>
    </row>
    <row r="41" spans="1:7" s="1" customFormat="1" x14ac:dyDescent="0.3">
      <c r="E41" s="10"/>
    </row>
    <row r="42" spans="1:7" s="1" customFormat="1" x14ac:dyDescent="0.3">
      <c r="E42" s="10"/>
    </row>
    <row r="43" spans="1:7" s="1" customFormat="1" x14ac:dyDescent="0.3">
      <c r="E43" s="10"/>
    </row>
    <row r="44" spans="1:7" s="1" customFormat="1" x14ac:dyDescent="0.3">
      <c r="E44" s="10"/>
    </row>
    <row r="45" spans="1:7" s="1" customFormat="1" x14ac:dyDescent="0.3">
      <c r="E45" s="10"/>
    </row>
    <row r="46" spans="1:7" s="1" customFormat="1" x14ac:dyDescent="0.3">
      <c r="E46" s="10"/>
    </row>
    <row r="47" spans="1:7" s="1" customFormat="1" x14ac:dyDescent="0.3">
      <c r="E47" s="10"/>
    </row>
    <row r="48" spans="1:7" s="1" customFormat="1" x14ac:dyDescent="0.3">
      <c r="E48" s="10"/>
    </row>
    <row r="49" spans="5:5" s="1" customFormat="1" x14ac:dyDescent="0.3">
      <c r="E49" s="10"/>
    </row>
    <row r="50" spans="5:5" s="1" customFormat="1" x14ac:dyDescent="0.3">
      <c r="E50" s="10"/>
    </row>
    <row r="51" spans="5:5" s="1" customFormat="1" x14ac:dyDescent="0.3">
      <c r="E51" s="10"/>
    </row>
    <row r="52" spans="5:5" s="1" customFormat="1" x14ac:dyDescent="0.3">
      <c r="E52" s="10"/>
    </row>
    <row r="53" spans="5:5" s="1" customFormat="1" x14ac:dyDescent="0.3">
      <c r="E53" s="10"/>
    </row>
    <row r="54" spans="5:5" s="1" customFormat="1" x14ac:dyDescent="0.3">
      <c r="E54" s="10"/>
    </row>
    <row r="55" spans="5:5" s="1" customFormat="1" x14ac:dyDescent="0.3">
      <c r="E55" s="10"/>
    </row>
    <row r="56" spans="5:5" s="1" customFormat="1" x14ac:dyDescent="0.3">
      <c r="E56" s="10"/>
    </row>
    <row r="57" spans="5:5" s="1" customFormat="1" x14ac:dyDescent="0.3">
      <c r="E57" s="10"/>
    </row>
    <row r="58" spans="5:5" s="1" customFormat="1" x14ac:dyDescent="0.3">
      <c r="E58" s="10"/>
    </row>
    <row r="59" spans="5:5" s="1" customFormat="1" x14ac:dyDescent="0.3">
      <c r="E59" s="10"/>
    </row>
    <row r="60" spans="5:5" s="1" customFormat="1" x14ac:dyDescent="0.3">
      <c r="E60" s="10"/>
    </row>
    <row r="61" spans="5:5" s="1" customFormat="1" x14ac:dyDescent="0.3">
      <c r="E61" s="10"/>
    </row>
    <row r="62" spans="5:5" s="1" customFormat="1" x14ac:dyDescent="0.3">
      <c r="E62" s="10"/>
    </row>
    <row r="63" spans="5:5" s="1" customFormat="1" x14ac:dyDescent="0.3">
      <c r="E63" s="10"/>
    </row>
    <row r="64" spans="5:5" s="1" customFormat="1" x14ac:dyDescent="0.3">
      <c r="E64" s="10"/>
    </row>
    <row r="65" spans="5:5" s="1" customFormat="1" x14ac:dyDescent="0.3">
      <c r="E65" s="10"/>
    </row>
    <row r="66" spans="5:5" s="1" customFormat="1" x14ac:dyDescent="0.3">
      <c r="E66" s="10"/>
    </row>
    <row r="67" spans="5:5" s="1" customFormat="1" x14ac:dyDescent="0.3">
      <c r="E67" s="10"/>
    </row>
    <row r="68" spans="5:5" s="1" customFormat="1" x14ac:dyDescent="0.3">
      <c r="E68" s="10"/>
    </row>
    <row r="69" spans="5:5" s="1" customFormat="1" x14ac:dyDescent="0.3">
      <c r="E69" s="10"/>
    </row>
    <row r="70" spans="5:5" s="1" customFormat="1" x14ac:dyDescent="0.3">
      <c r="E70" s="10"/>
    </row>
    <row r="71" spans="5:5" s="1" customFormat="1" x14ac:dyDescent="0.3">
      <c r="E71" s="10"/>
    </row>
    <row r="72" spans="5:5" s="1" customFormat="1" x14ac:dyDescent="0.3">
      <c r="E72" s="10"/>
    </row>
    <row r="73" spans="5:5" s="1" customFormat="1" x14ac:dyDescent="0.3">
      <c r="E73" s="10"/>
    </row>
    <row r="74" spans="5:5" s="1" customFormat="1" x14ac:dyDescent="0.3">
      <c r="E74" s="10"/>
    </row>
    <row r="75" spans="5:5" s="1" customFormat="1" x14ac:dyDescent="0.3">
      <c r="E75" s="10"/>
    </row>
    <row r="76" spans="5:5" s="1" customFormat="1" x14ac:dyDescent="0.3">
      <c r="E76" s="10"/>
    </row>
    <row r="77" spans="5:5" s="1" customFormat="1" x14ac:dyDescent="0.3">
      <c r="E77" s="10"/>
    </row>
    <row r="78" spans="5:5" s="1" customFormat="1" x14ac:dyDescent="0.3">
      <c r="E78" s="10"/>
    </row>
    <row r="79" spans="5:5" s="1" customFormat="1" x14ac:dyDescent="0.3">
      <c r="E79" s="10"/>
    </row>
    <row r="80" spans="5:5" s="1" customFormat="1" x14ac:dyDescent="0.3">
      <c r="E80" s="10"/>
    </row>
    <row r="81" spans="5:5" s="1" customFormat="1" x14ac:dyDescent="0.3">
      <c r="E81" s="10"/>
    </row>
    <row r="82" spans="5:5" s="1" customFormat="1" x14ac:dyDescent="0.3">
      <c r="E82" s="10"/>
    </row>
    <row r="83" spans="5:5" s="1" customFormat="1" x14ac:dyDescent="0.3">
      <c r="E83" s="10"/>
    </row>
    <row r="84" spans="5:5" s="1" customFormat="1" x14ac:dyDescent="0.3">
      <c r="E84" s="10"/>
    </row>
    <row r="85" spans="5:5" s="1" customFormat="1" x14ac:dyDescent="0.3">
      <c r="E85" s="10"/>
    </row>
    <row r="86" spans="5:5" s="1" customFormat="1" x14ac:dyDescent="0.3">
      <c r="E86" s="10"/>
    </row>
    <row r="87" spans="5:5" s="1" customFormat="1" x14ac:dyDescent="0.3">
      <c r="E87" s="10"/>
    </row>
    <row r="88" spans="5:5" s="1" customFormat="1" x14ac:dyDescent="0.3">
      <c r="E88" s="10"/>
    </row>
    <row r="89" spans="5:5" s="1" customFormat="1" x14ac:dyDescent="0.3">
      <c r="E89" s="10"/>
    </row>
    <row r="90" spans="5:5" s="1" customFormat="1" x14ac:dyDescent="0.3">
      <c r="E90" s="10"/>
    </row>
    <row r="91" spans="5:5" s="1" customFormat="1" x14ac:dyDescent="0.3">
      <c r="E91" s="10"/>
    </row>
    <row r="92" spans="5:5" s="1" customFormat="1" x14ac:dyDescent="0.3">
      <c r="E92" s="10"/>
    </row>
    <row r="93" spans="5:5" s="1" customFormat="1" x14ac:dyDescent="0.3">
      <c r="E93" s="10"/>
    </row>
    <row r="94" spans="5:5" s="1" customFormat="1" x14ac:dyDescent="0.3">
      <c r="E94" s="10"/>
    </row>
    <row r="95" spans="5:5" s="1" customFormat="1" x14ac:dyDescent="0.3">
      <c r="E95" s="10"/>
    </row>
    <row r="96" spans="5:5" s="1" customFormat="1" x14ac:dyDescent="0.3">
      <c r="E96" s="10"/>
    </row>
    <row r="97" spans="5:5" s="1" customFormat="1" x14ac:dyDescent="0.3">
      <c r="E97" s="10"/>
    </row>
    <row r="98" spans="5:5" s="1" customFormat="1" x14ac:dyDescent="0.3">
      <c r="E98" s="10"/>
    </row>
    <row r="99" spans="5:5" s="1" customFormat="1" x14ac:dyDescent="0.3">
      <c r="E99" s="10"/>
    </row>
    <row r="100" spans="5:5" s="1" customFormat="1" x14ac:dyDescent="0.3">
      <c r="E100" s="10"/>
    </row>
    <row r="101" spans="5:5" s="1" customFormat="1" x14ac:dyDescent="0.3">
      <c r="E101" s="10"/>
    </row>
    <row r="102" spans="5:5" s="1" customFormat="1" x14ac:dyDescent="0.3">
      <c r="E102" s="10"/>
    </row>
    <row r="103" spans="5:5" s="1" customFormat="1" x14ac:dyDescent="0.3">
      <c r="E103" s="10"/>
    </row>
    <row r="104" spans="5:5" s="1" customFormat="1" x14ac:dyDescent="0.3">
      <c r="E104" s="10"/>
    </row>
    <row r="105" spans="5:5" s="1" customFormat="1" x14ac:dyDescent="0.3">
      <c r="E105" s="10"/>
    </row>
    <row r="106" spans="5:5" s="1" customFormat="1" x14ac:dyDescent="0.3">
      <c r="E106" s="10"/>
    </row>
    <row r="107" spans="5:5" s="1" customFormat="1" x14ac:dyDescent="0.3">
      <c r="E107" s="10"/>
    </row>
    <row r="108" spans="5:5" s="1" customFormat="1" x14ac:dyDescent="0.3">
      <c r="E108" s="10"/>
    </row>
    <row r="109" spans="5:5" s="1" customFormat="1" x14ac:dyDescent="0.3">
      <c r="E109" s="10"/>
    </row>
    <row r="110" spans="5:5" s="1" customFormat="1" x14ac:dyDescent="0.3">
      <c r="E110" s="10"/>
    </row>
    <row r="111" spans="5:5" s="1" customFormat="1" x14ac:dyDescent="0.3">
      <c r="E111" s="10"/>
    </row>
    <row r="112" spans="5:5" s="1" customFormat="1" x14ac:dyDescent="0.3">
      <c r="E112" s="10"/>
    </row>
    <row r="113" spans="5:5" s="1" customFormat="1" x14ac:dyDescent="0.3">
      <c r="E113" s="10"/>
    </row>
    <row r="114" spans="5:5" s="1" customFormat="1" x14ac:dyDescent="0.3">
      <c r="E114" s="10"/>
    </row>
    <row r="115" spans="5:5" s="1" customFormat="1" x14ac:dyDescent="0.3">
      <c r="E115" s="10"/>
    </row>
    <row r="116" spans="5:5" s="1" customFormat="1" x14ac:dyDescent="0.3">
      <c r="E116" s="10"/>
    </row>
    <row r="117" spans="5:5" s="1" customFormat="1" x14ac:dyDescent="0.3">
      <c r="E117" s="10"/>
    </row>
    <row r="118" spans="5:5" s="1" customFormat="1" x14ac:dyDescent="0.3">
      <c r="E118" s="10"/>
    </row>
    <row r="119" spans="5:5" s="1" customFormat="1" x14ac:dyDescent="0.3">
      <c r="E119" s="10"/>
    </row>
    <row r="120" spans="5:5" s="1" customFormat="1" x14ac:dyDescent="0.3">
      <c r="E120" s="10"/>
    </row>
    <row r="121" spans="5:5" s="1" customFormat="1" x14ac:dyDescent="0.3">
      <c r="E121" s="10"/>
    </row>
    <row r="122" spans="5:5" s="1" customFormat="1" x14ac:dyDescent="0.3">
      <c r="E122" s="10"/>
    </row>
    <row r="123" spans="5:5" s="1" customFormat="1" x14ac:dyDescent="0.3">
      <c r="E123" s="10"/>
    </row>
    <row r="124" spans="5:5" s="1" customFormat="1" x14ac:dyDescent="0.3">
      <c r="E124" s="10"/>
    </row>
    <row r="125" spans="5:5" s="1" customFormat="1" x14ac:dyDescent="0.3">
      <c r="E125" s="10"/>
    </row>
    <row r="126" spans="5:5" s="1" customFormat="1" x14ac:dyDescent="0.3">
      <c r="E126" s="10"/>
    </row>
    <row r="127" spans="5:5" s="1" customFormat="1" x14ac:dyDescent="0.3">
      <c r="E127" s="10"/>
    </row>
    <row r="128" spans="5:5" s="1" customFormat="1" x14ac:dyDescent="0.3">
      <c r="E128" s="10"/>
    </row>
    <row r="129" spans="5:5" s="1" customFormat="1" x14ac:dyDescent="0.3">
      <c r="E129" s="10"/>
    </row>
    <row r="130" spans="5:5" s="1" customFormat="1" x14ac:dyDescent="0.3">
      <c r="E130" s="10"/>
    </row>
    <row r="131" spans="5:5" s="1" customFormat="1" x14ac:dyDescent="0.3">
      <c r="E131" s="10"/>
    </row>
    <row r="132" spans="5:5" s="1" customFormat="1" x14ac:dyDescent="0.3">
      <c r="E132" s="10"/>
    </row>
    <row r="133" spans="5:5" s="1" customFormat="1" x14ac:dyDescent="0.3">
      <c r="E133" s="10"/>
    </row>
    <row r="134" spans="5:5" s="1" customFormat="1" x14ac:dyDescent="0.3">
      <c r="E134" s="10"/>
    </row>
    <row r="135" spans="5:5" s="1" customFormat="1" x14ac:dyDescent="0.3">
      <c r="E135" s="10"/>
    </row>
    <row r="136" spans="5:5" s="1" customFormat="1" x14ac:dyDescent="0.3">
      <c r="E136" s="10"/>
    </row>
    <row r="137" spans="5:5" s="1" customFormat="1" x14ac:dyDescent="0.3">
      <c r="E137" s="10"/>
    </row>
    <row r="138" spans="5:5" s="1" customFormat="1" x14ac:dyDescent="0.3">
      <c r="E138" s="10"/>
    </row>
    <row r="139" spans="5:5" s="1" customFormat="1" x14ac:dyDescent="0.3">
      <c r="E139" s="10"/>
    </row>
    <row r="140" spans="5:5" s="1" customFormat="1" x14ac:dyDescent="0.3">
      <c r="E140" s="10"/>
    </row>
    <row r="141" spans="5:5" s="1" customFormat="1" x14ac:dyDescent="0.3">
      <c r="E141" s="10"/>
    </row>
    <row r="142" spans="5:5" s="1" customFormat="1" x14ac:dyDescent="0.3">
      <c r="E142" s="10"/>
    </row>
    <row r="143" spans="5:5" s="1" customFormat="1" x14ac:dyDescent="0.3">
      <c r="E143" s="10"/>
    </row>
    <row r="144" spans="5:5" s="1" customFormat="1" x14ac:dyDescent="0.3">
      <c r="E144" s="10"/>
    </row>
    <row r="145" spans="5:5" s="1" customFormat="1" x14ac:dyDescent="0.3">
      <c r="E145" s="10"/>
    </row>
    <row r="146" spans="5:5" s="1" customFormat="1" x14ac:dyDescent="0.3">
      <c r="E146" s="10"/>
    </row>
    <row r="147" spans="5:5" s="1" customFormat="1" x14ac:dyDescent="0.3">
      <c r="E147" s="10"/>
    </row>
    <row r="148" spans="5:5" s="1" customFormat="1" x14ac:dyDescent="0.3">
      <c r="E148" s="10"/>
    </row>
    <row r="149" spans="5:5" s="1" customFormat="1" x14ac:dyDescent="0.3">
      <c r="E149" s="10"/>
    </row>
    <row r="150" spans="5:5" s="1" customFormat="1" x14ac:dyDescent="0.3">
      <c r="E150" s="10"/>
    </row>
    <row r="151" spans="5:5" s="1" customFormat="1" x14ac:dyDescent="0.3">
      <c r="E151" s="10"/>
    </row>
    <row r="152" spans="5:5" s="1" customFormat="1" x14ac:dyDescent="0.3">
      <c r="E152" s="10"/>
    </row>
    <row r="153" spans="5:5" s="1" customFormat="1" x14ac:dyDescent="0.3">
      <c r="E153" s="10"/>
    </row>
    <row r="154" spans="5:5" s="1" customFormat="1" x14ac:dyDescent="0.3">
      <c r="E154" s="10"/>
    </row>
    <row r="155" spans="5:5" s="1" customFormat="1" x14ac:dyDescent="0.3">
      <c r="E155" s="10"/>
    </row>
    <row r="156" spans="5:5" s="1" customFormat="1" x14ac:dyDescent="0.3">
      <c r="E156" s="10"/>
    </row>
    <row r="157" spans="5:5" s="1" customFormat="1" x14ac:dyDescent="0.3">
      <c r="E157" s="10"/>
    </row>
    <row r="158" spans="5:5" s="1" customFormat="1" x14ac:dyDescent="0.3">
      <c r="E158" s="10"/>
    </row>
    <row r="159" spans="5:5" s="1" customFormat="1" x14ac:dyDescent="0.3">
      <c r="E159" s="10"/>
    </row>
    <row r="160" spans="5:5" s="1" customFormat="1" x14ac:dyDescent="0.3">
      <c r="E160" s="10"/>
    </row>
    <row r="161" spans="5:5" s="1" customFormat="1" x14ac:dyDescent="0.3">
      <c r="E161" s="10"/>
    </row>
    <row r="162" spans="5:5" s="1" customFormat="1" x14ac:dyDescent="0.3">
      <c r="E162" s="10"/>
    </row>
    <row r="163" spans="5:5" s="1" customFormat="1" x14ac:dyDescent="0.3">
      <c r="E163" s="10"/>
    </row>
    <row r="164" spans="5:5" s="1" customFormat="1" x14ac:dyDescent="0.3">
      <c r="E164" s="10"/>
    </row>
    <row r="165" spans="5:5" s="1" customFormat="1" x14ac:dyDescent="0.3">
      <c r="E165" s="10"/>
    </row>
    <row r="166" spans="5:5" s="1" customFormat="1" x14ac:dyDescent="0.3">
      <c r="E166" s="10"/>
    </row>
    <row r="167" spans="5:5" s="1" customFormat="1" x14ac:dyDescent="0.3">
      <c r="E167" s="10"/>
    </row>
    <row r="168" spans="5:5" s="1" customFormat="1" x14ac:dyDescent="0.3">
      <c r="E168" s="10"/>
    </row>
    <row r="169" spans="5:5" s="1" customFormat="1" x14ac:dyDescent="0.3">
      <c r="E169" s="10"/>
    </row>
    <row r="170" spans="5:5" s="1" customFormat="1" x14ac:dyDescent="0.3">
      <c r="E170" s="10"/>
    </row>
    <row r="171" spans="5:5" s="1" customFormat="1" x14ac:dyDescent="0.3">
      <c r="E171" s="10"/>
    </row>
    <row r="172" spans="5:5" s="1" customFormat="1" x14ac:dyDescent="0.3">
      <c r="E172" s="10"/>
    </row>
    <row r="173" spans="5:5" s="1" customFormat="1" x14ac:dyDescent="0.3">
      <c r="E173" s="10"/>
    </row>
    <row r="174" spans="5:5" s="1" customFormat="1" x14ac:dyDescent="0.3">
      <c r="E174" s="10"/>
    </row>
    <row r="175" spans="5:5" s="1" customFormat="1" x14ac:dyDescent="0.3">
      <c r="E175" s="10"/>
    </row>
    <row r="176" spans="5:5" s="1" customFormat="1" x14ac:dyDescent="0.3">
      <c r="E176" s="10"/>
    </row>
    <row r="177" spans="5:5" s="1" customFormat="1" x14ac:dyDescent="0.3">
      <c r="E177" s="10"/>
    </row>
    <row r="178" spans="5:5" s="1" customFormat="1" x14ac:dyDescent="0.3">
      <c r="E178" s="10"/>
    </row>
    <row r="179" spans="5:5" s="1" customFormat="1" x14ac:dyDescent="0.3">
      <c r="E179" s="10"/>
    </row>
    <row r="180" spans="5:5" s="1" customFormat="1" x14ac:dyDescent="0.3">
      <c r="E180" s="10"/>
    </row>
    <row r="181" spans="5:5" s="1" customFormat="1" x14ac:dyDescent="0.3">
      <c r="E181" s="10"/>
    </row>
    <row r="182" spans="5:5" s="1" customFormat="1" x14ac:dyDescent="0.3">
      <c r="E182" s="10"/>
    </row>
    <row r="183" spans="5:5" s="1" customFormat="1" x14ac:dyDescent="0.3">
      <c r="E183" s="10"/>
    </row>
    <row r="184" spans="5:5" s="1" customFormat="1" x14ac:dyDescent="0.3">
      <c r="E184" s="10"/>
    </row>
    <row r="185" spans="5:5" s="1" customFormat="1" x14ac:dyDescent="0.3">
      <c r="E185" s="10"/>
    </row>
    <row r="186" spans="5:5" s="1" customFormat="1" x14ac:dyDescent="0.3">
      <c r="E186" s="10"/>
    </row>
    <row r="187" spans="5:5" s="1" customFormat="1" x14ac:dyDescent="0.3">
      <c r="E187" s="10"/>
    </row>
    <row r="188" spans="5:5" s="1" customFormat="1" x14ac:dyDescent="0.3">
      <c r="E188" s="10"/>
    </row>
    <row r="189" spans="5:5" s="1" customFormat="1" x14ac:dyDescent="0.3">
      <c r="E189" s="10"/>
    </row>
    <row r="190" spans="5:5" s="1" customFormat="1" x14ac:dyDescent="0.3">
      <c r="E190" s="10"/>
    </row>
    <row r="191" spans="5:5" s="1" customFormat="1" x14ac:dyDescent="0.3">
      <c r="E191" s="10"/>
    </row>
    <row r="192" spans="5:5" s="1" customFormat="1" x14ac:dyDescent="0.3">
      <c r="E192" s="10"/>
    </row>
    <row r="193" spans="5:5" s="1" customFormat="1" x14ac:dyDescent="0.3">
      <c r="E193" s="10"/>
    </row>
    <row r="194" spans="5:5" s="1" customFormat="1" x14ac:dyDescent="0.3">
      <c r="E194" s="10"/>
    </row>
    <row r="195" spans="5:5" s="1" customFormat="1" x14ac:dyDescent="0.3">
      <c r="E195" s="10"/>
    </row>
    <row r="196" spans="5:5" s="1" customFormat="1" x14ac:dyDescent="0.3">
      <c r="E196" s="10"/>
    </row>
    <row r="197" spans="5:5" s="1" customFormat="1" x14ac:dyDescent="0.3">
      <c r="E197" s="10"/>
    </row>
    <row r="198" spans="5:5" s="1" customFormat="1" x14ac:dyDescent="0.3">
      <c r="E198" s="10"/>
    </row>
    <row r="199" spans="5:5" s="1" customFormat="1" x14ac:dyDescent="0.3">
      <c r="E199" s="10"/>
    </row>
    <row r="200" spans="5:5" s="1" customFormat="1" x14ac:dyDescent="0.3">
      <c r="E200" s="10"/>
    </row>
    <row r="201" spans="5:5" s="1" customFormat="1" x14ac:dyDescent="0.3">
      <c r="E201" s="10"/>
    </row>
    <row r="202" spans="5:5" s="1" customFormat="1" x14ac:dyDescent="0.3">
      <c r="E202" s="10"/>
    </row>
    <row r="203" spans="5:5" s="1" customFormat="1" x14ac:dyDescent="0.3">
      <c r="E203" s="10"/>
    </row>
    <row r="204" spans="5:5" s="1" customFormat="1" x14ac:dyDescent="0.3">
      <c r="E204" s="10"/>
    </row>
    <row r="205" spans="5:5" s="1" customFormat="1" x14ac:dyDescent="0.3">
      <c r="E205" s="10"/>
    </row>
    <row r="206" spans="5:5" s="1" customFormat="1" x14ac:dyDescent="0.3">
      <c r="E206" s="10"/>
    </row>
    <row r="207" spans="5:5" s="1" customFormat="1" x14ac:dyDescent="0.3">
      <c r="E207" s="10"/>
    </row>
    <row r="208" spans="5:5" s="1" customFormat="1" x14ac:dyDescent="0.3">
      <c r="E208" s="10"/>
    </row>
    <row r="209" spans="5:5" s="1" customFormat="1" x14ac:dyDescent="0.3">
      <c r="E209" s="10"/>
    </row>
    <row r="210" spans="5:5" s="1" customFormat="1" x14ac:dyDescent="0.3">
      <c r="E210" s="10"/>
    </row>
    <row r="211" spans="5:5" s="1" customFormat="1" x14ac:dyDescent="0.3">
      <c r="E211" s="10"/>
    </row>
    <row r="212" spans="5:5" s="1" customFormat="1" x14ac:dyDescent="0.3">
      <c r="E212" s="10"/>
    </row>
    <row r="213" spans="5:5" s="1" customFormat="1" x14ac:dyDescent="0.3">
      <c r="E213" s="10"/>
    </row>
    <row r="214" spans="5:5" s="1" customFormat="1" x14ac:dyDescent="0.3">
      <c r="E214" s="10"/>
    </row>
    <row r="215" spans="5:5" s="1" customFormat="1" x14ac:dyDescent="0.3">
      <c r="E215" s="10"/>
    </row>
    <row r="216" spans="5:5" s="1" customFormat="1" x14ac:dyDescent="0.3">
      <c r="E216" s="10"/>
    </row>
    <row r="217" spans="5:5" s="1" customFormat="1" x14ac:dyDescent="0.3">
      <c r="E217" s="10"/>
    </row>
    <row r="218" spans="5:5" s="1" customFormat="1" x14ac:dyDescent="0.3">
      <c r="E218" s="10"/>
    </row>
    <row r="219" spans="5:5" s="1" customFormat="1" x14ac:dyDescent="0.3">
      <c r="E219" s="10"/>
    </row>
    <row r="220" spans="5:5" s="1" customFormat="1" x14ac:dyDescent="0.3">
      <c r="E220" s="10"/>
    </row>
    <row r="221" spans="5:5" s="1" customFormat="1" x14ac:dyDescent="0.3">
      <c r="E221" s="10"/>
    </row>
    <row r="222" spans="5:5" s="1" customFormat="1" x14ac:dyDescent="0.3">
      <c r="E222" s="10"/>
    </row>
    <row r="223" spans="5:5" s="1" customFormat="1" x14ac:dyDescent="0.3">
      <c r="E223" s="10"/>
    </row>
    <row r="224" spans="5:5" s="1" customFormat="1" x14ac:dyDescent="0.3">
      <c r="E224" s="10"/>
    </row>
    <row r="225" spans="5:5" s="1" customFormat="1" x14ac:dyDescent="0.3">
      <c r="E225" s="10"/>
    </row>
    <row r="226" spans="5:5" s="1" customFormat="1" x14ac:dyDescent="0.3">
      <c r="E226" s="10"/>
    </row>
    <row r="227" spans="5:5" s="1" customFormat="1" x14ac:dyDescent="0.3">
      <c r="E227" s="10"/>
    </row>
    <row r="228" spans="5:5" s="1" customFormat="1" x14ac:dyDescent="0.3">
      <c r="E228" s="10"/>
    </row>
    <row r="229" spans="5:5" s="1" customFormat="1" x14ac:dyDescent="0.3">
      <c r="E229" s="10"/>
    </row>
    <row r="230" spans="5:5" s="1" customFormat="1" x14ac:dyDescent="0.3">
      <c r="E230" s="10"/>
    </row>
    <row r="231" spans="5:5" s="1" customFormat="1" x14ac:dyDescent="0.3">
      <c r="E231" s="10"/>
    </row>
    <row r="232" spans="5:5" s="1" customFormat="1" x14ac:dyDescent="0.3">
      <c r="E232" s="10"/>
    </row>
    <row r="233" spans="5:5" s="1" customFormat="1" x14ac:dyDescent="0.3">
      <c r="E233" s="10"/>
    </row>
    <row r="234" spans="5:5" s="1" customFormat="1" x14ac:dyDescent="0.3">
      <c r="E234" s="10"/>
    </row>
    <row r="235" spans="5:5" s="1" customFormat="1" x14ac:dyDescent="0.3">
      <c r="E235" s="10"/>
    </row>
    <row r="236" spans="5:5" s="1" customFormat="1" x14ac:dyDescent="0.3">
      <c r="E236" s="10"/>
    </row>
    <row r="237" spans="5:5" s="1" customFormat="1" x14ac:dyDescent="0.3">
      <c r="E237" s="10"/>
    </row>
    <row r="238" spans="5:5" s="1" customFormat="1" x14ac:dyDescent="0.3">
      <c r="E238" s="10"/>
    </row>
    <row r="239" spans="5:5" s="1" customFormat="1" x14ac:dyDescent="0.3">
      <c r="E239" s="10"/>
    </row>
    <row r="240" spans="5:5" s="1" customFormat="1" x14ac:dyDescent="0.3">
      <c r="E240" s="10"/>
    </row>
    <row r="241" spans="5:5" s="1" customFormat="1" x14ac:dyDescent="0.3">
      <c r="E241" s="10"/>
    </row>
    <row r="242" spans="5:5" s="1" customFormat="1" x14ac:dyDescent="0.3">
      <c r="E242" s="10"/>
    </row>
    <row r="243" spans="5:5" s="1" customFormat="1" x14ac:dyDescent="0.3">
      <c r="E243" s="10"/>
    </row>
    <row r="244" spans="5:5" s="1" customFormat="1" x14ac:dyDescent="0.3">
      <c r="E244" s="10"/>
    </row>
    <row r="245" spans="5:5" s="1" customFormat="1" x14ac:dyDescent="0.3">
      <c r="E245" s="10"/>
    </row>
    <row r="246" spans="5:5" s="1" customFormat="1" x14ac:dyDescent="0.3">
      <c r="E246" s="10"/>
    </row>
    <row r="247" spans="5:5" s="1" customFormat="1" x14ac:dyDescent="0.3">
      <c r="E247" s="10"/>
    </row>
    <row r="248" spans="5:5" s="1" customFormat="1" x14ac:dyDescent="0.3">
      <c r="E248" s="10"/>
    </row>
    <row r="249" spans="5:5" s="1" customFormat="1" x14ac:dyDescent="0.3">
      <c r="E249" s="10"/>
    </row>
    <row r="250" spans="5:5" s="1" customFormat="1" x14ac:dyDescent="0.3">
      <c r="E250" s="10"/>
    </row>
    <row r="251" spans="5:5" s="1" customFormat="1" x14ac:dyDescent="0.3">
      <c r="E251" s="10"/>
    </row>
    <row r="252" spans="5:5" s="1" customFormat="1" x14ac:dyDescent="0.3">
      <c r="E252" s="10"/>
    </row>
    <row r="253" spans="5:5" s="1" customFormat="1" x14ac:dyDescent="0.3">
      <c r="E253" s="10"/>
    </row>
    <row r="254" spans="5:5" s="1" customFormat="1" x14ac:dyDescent="0.3">
      <c r="E254" s="10"/>
    </row>
    <row r="255" spans="5:5" s="1" customFormat="1" x14ac:dyDescent="0.3">
      <c r="E255" s="10"/>
    </row>
    <row r="256" spans="5:5" s="1" customFormat="1" x14ac:dyDescent="0.3">
      <c r="E256" s="10"/>
    </row>
    <row r="257" spans="5:5" s="1" customFormat="1" x14ac:dyDescent="0.3">
      <c r="E257" s="10"/>
    </row>
    <row r="258" spans="5:5" s="1" customFormat="1" x14ac:dyDescent="0.3">
      <c r="E258" s="10"/>
    </row>
    <row r="259" spans="5:5" s="1" customFormat="1" x14ac:dyDescent="0.3">
      <c r="E259" s="10"/>
    </row>
    <row r="260" spans="5:5" s="1" customFormat="1" x14ac:dyDescent="0.3">
      <c r="E260" s="10"/>
    </row>
    <row r="261" spans="5:5" s="1" customFormat="1" x14ac:dyDescent="0.3">
      <c r="E261" s="10"/>
    </row>
    <row r="262" spans="5:5" s="1" customFormat="1" x14ac:dyDescent="0.3">
      <c r="E262" s="10"/>
    </row>
    <row r="263" spans="5:5" s="1" customFormat="1" x14ac:dyDescent="0.3">
      <c r="E263" s="10"/>
    </row>
    <row r="264" spans="5:5" s="1" customFormat="1" x14ac:dyDescent="0.3">
      <c r="E264" s="10"/>
    </row>
    <row r="265" spans="5:5" s="1" customFormat="1" x14ac:dyDescent="0.3">
      <c r="E265" s="10"/>
    </row>
    <row r="266" spans="5:5" s="1" customFormat="1" x14ac:dyDescent="0.3">
      <c r="E266" s="10"/>
    </row>
    <row r="267" spans="5:5" s="1" customFormat="1" x14ac:dyDescent="0.3">
      <c r="E267" s="10"/>
    </row>
    <row r="268" spans="5:5" s="1" customFormat="1" x14ac:dyDescent="0.3">
      <c r="E268" s="10"/>
    </row>
    <row r="269" spans="5:5" s="1" customFormat="1" x14ac:dyDescent="0.3">
      <c r="E269" s="10"/>
    </row>
    <row r="270" spans="5:5" s="1" customFormat="1" x14ac:dyDescent="0.3">
      <c r="E270" s="10"/>
    </row>
    <row r="271" spans="5:5" s="1" customFormat="1" x14ac:dyDescent="0.3">
      <c r="E271" s="10"/>
    </row>
    <row r="272" spans="5:5" s="1" customFormat="1" x14ac:dyDescent="0.3">
      <c r="E272" s="10"/>
    </row>
    <row r="273" spans="2:7" s="1" customFormat="1" x14ac:dyDescent="0.3">
      <c r="E273" s="10"/>
    </row>
    <row r="274" spans="2:7" s="1" customFormat="1" x14ac:dyDescent="0.3">
      <c r="E274" s="10"/>
    </row>
    <row r="275" spans="2:7" s="1" customFormat="1" x14ac:dyDescent="0.3">
      <c r="E275" s="10"/>
    </row>
    <row r="276" spans="2:7" s="1" customFormat="1" x14ac:dyDescent="0.3">
      <c r="E276" s="10"/>
    </row>
    <row r="277" spans="2:7" s="1" customFormat="1" x14ac:dyDescent="0.3">
      <c r="E277" s="10"/>
    </row>
    <row r="278" spans="2:7" s="1" customFormat="1" x14ac:dyDescent="0.3">
      <c r="E278" s="11"/>
      <c r="F278"/>
      <c r="G278"/>
    </row>
    <row r="279" spans="2:7" s="1" customFormat="1" x14ac:dyDescent="0.3">
      <c r="E279" s="11"/>
      <c r="F279"/>
      <c r="G279"/>
    </row>
    <row r="280" spans="2:7" s="1" customFormat="1" x14ac:dyDescent="0.3">
      <c r="E280" s="11"/>
      <c r="F280"/>
      <c r="G280"/>
    </row>
    <row r="281" spans="2:7" s="1" customFormat="1" x14ac:dyDescent="0.3">
      <c r="E281" s="11"/>
      <c r="F281"/>
      <c r="G281"/>
    </row>
    <row r="282" spans="2:7" s="1" customFormat="1" x14ac:dyDescent="0.3">
      <c r="E282" s="11"/>
      <c r="F282"/>
      <c r="G282"/>
    </row>
    <row r="283" spans="2:7" s="1" customFormat="1" x14ac:dyDescent="0.3">
      <c r="B283"/>
      <c r="C283"/>
      <c r="D283"/>
      <c r="E283" s="11"/>
      <c r="F283"/>
      <c r="G283"/>
    </row>
    <row r="284" spans="2:7" s="1" customFormat="1" x14ac:dyDescent="0.3">
      <c r="B284"/>
      <c r="C284"/>
      <c r="D284"/>
      <c r="E284" s="11"/>
      <c r="F284"/>
      <c r="G284"/>
    </row>
    <row r="285" spans="2:7" s="1" customFormat="1" x14ac:dyDescent="0.3">
      <c r="B285"/>
      <c r="C285"/>
      <c r="D285"/>
      <c r="E285" s="11"/>
      <c r="F285"/>
      <c r="G285"/>
    </row>
    <row r="286" spans="2:7" s="1" customFormat="1" x14ac:dyDescent="0.3">
      <c r="B286"/>
      <c r="C286"/>
      <c r="D286"/>
      <c r="E286" s="11"/>
      <c r="F286"/>
      <c r="G286"/>
    </row>
    <row r="287" spans="2:7" s="1" customFormat="1" x14ac:dyDescent="0.3">
      <c r="B287"/>
      <c r="C287"/>
      <c r="D287"/>
      <c r="E287" s="11"/>
      <c r="F287"/>
      <c r="G287"/>
    </row>
    <row r="288" spans="2:7" s="1" customFormat="1" x14ac:dyDescent="0.3">
      <c r="B288"/>
      <c r="C288"/>
      <c r="D288"/>
      <c r="E288" s="11"/>
      <c r="F288"/>
      <c r="G288"/>
    </row>
    <row r="289" spans="2:7" s="1" customFormat="1" x14ac:dyDescent="0.3">
      <c r="B289"/>
      <c r="C289"/>
      <c r="D289"/>
      <c r="E289" s="11"/>
      <c r="F289"/>
      <c r="G289"/>
    </row>
    <row r="290" spans="2:7" s="1" customFormat="1" x14ac:dyDescent="0.3">
      <c r="B290"/>
      <c r="C290"/>
      <c r="D290"/>
      <c r="E290" s="11"/>
      <c r="F290"/>
      <c r="G290"/>
    </row>
    <row r="291" spans="2:7" s="1" customFormat="1" x14ac:dyDescent="0.3">
      <c r="B291"/>
      <c r="C291"/>
      <c r="D291"/>
      <c r="E291" s="11"/>
      <c r="F291"/>
      <c r="G291"/>
    </row>
    <row r="292" spans="2:7" s="1" customFormat="1" x14ac:dyDescent="0.3">
      <c r="B292"/>
      <c r="C292"/>
      <c r="D292"/>
      <c r="E292" s="11"/>
      <c r="F292"/>
      <c r="G292"/>
    </row>
    <row r="293" spans="2:7" s="1" customFormat="1" x14ac:dyDescent="0.3">
      <c r="B293"/>
      <c r="C293"/>
      <c r="D293"/>
      <c r="E293" s="11"/>
      <c r="F293"/>
      <c r="G293"/>
    </row>
    <row r="294" spans="2:7" s="1" customFormat="1" x14ac:dyDescent="0.3">
      <c r="B294"/>
      <c r="C294"/>
      <c r="D294"/>
      <c r="E294" s="11"/>
      <c r="F294"/>
      <c r="G294"/>
    </row>
    <row r="295" spans="2:7" s="1" customFormat="1" x14ac:dyDescent="0.3">
      <c r="B295"/>
      <c r="C295"/>
      <c r="D295"/>
      <c r="E295" s="11"/>
      <c r="F295"/>
      <c r="G295"/>
    </row>
    <row r="296" spans="2:7" s="1" customFormat="1" x14ac:dyDescent="0.3">
      <c r="B296"/>
      <c r="C296"/>
      <c r="D296"/>
      <c r="E296" s="11"/>
      <c r="F296"/>
      <c r="G296"/>
    </row>
    <row r="297" spans="2:7" s="1" customFormat="1" x14ac:dyDescent="0.3">
      <c r="B297"/>
      <c r="C297"/>
      <c r="D297"/>
      <c r="E297" s="11"/>
      <c r="F297"/>
      <c r="G297"/>
    </row>
    <row r="298" spans="2:7" s="1" customFormat="1" x14ac:dyDescent="0.3">
      <c r="B298"/>
      <c r="C298"/>
      <c r="D298"/>
      <c r="E298" s="11"/>
      <c r="F298"/>
      <c r="G298"/>
    </row>
    <row r="299" spans="2:7" s="1" customFormat="1" x14ac:dyDescent="0.3">
      <c r="B299"/>
      <c r="C299"/>
      <c r="D299"/>
      <c r="E299" s="11"/>
      <c r="F299"/>
      <c r="G299"/>
    </row>
    <row r="300" spans="2:7" s="1" customFormat="1" x14ac:dyDescent="0.3">
      <c r="B300"/>
      <c r="C300"/>
      <c r="D300"/>
      <c r="E300" s="11"/>
      <c r="F300"/>
      <c r="G300"/>
    </row>
    <row r="301" spans="2:7" s="1" customFormat="1" x14ac:dyDescent="0.3">
      <c r="B301"/>
      <c r="C301"/>
      <c r="D301"/>
      <c r="E301" s="11"/>
      <c r="F301"/>
      <c r="G301"/>
    </row>
    <row r="302" spans="2:7" s="1" customFormat="1" x14ac:dyDescent="0.3">
      <c r="B302"/>
      <c r="C302"/>
      <c r="D302"/>
      <c r="E302" s="11"/>
      <c r="F302"/>
      <c r="G302"/>
    </row>
    <row r="303" spans="2:7" s="1" customFormat="1" x14ac:dyDescent="0.3">
      <c r="B303"/>
      <c r="C303"/>
      <c r="D303"/>
      <c r="E303" s="11"/>
      <c r="F303"/>
      <c r="G303"/>
    </row>
    <row r="304" spans="2:7" s="1" customFormat="1" x14ac:dyDescent="0.3">
      <c r="B304"/>
      <c r="C304"/>
      <c r="D304"/>
      <c r="E304" s="11"/>
      <c r="F304"/>
      <c r="G304"/>
    </row>
    <row r="305" spans="2:7" s="1" customFormat="1" x14ac:dyDescent="0.3">
      <c r="B305"/>
      <c r="C305"/>
      <c r="D305"/>
      <c r="E305" s="11"/>
      <c r="F305"/>
      <c r="G305"/>
    </row>
    <row r="306" spans="2:7" s="1" customFormat="1" x14ac:dyDescent="0.3">
      <c r="B306"/>
      <c r="C306"/>
      <c r="D306"/>
      <c r="E306" s="11"/>
      <c r="F306"/>
      <c r="G306"/>
    </row>
    <row r="307" spans="2:7" s="1" customFormat="1" x14ac:dyDescent="0.3">
      <c r="B307"/>
      <c r="C307"/>
      <c r="D307"/>
      <c r="E307" s="11"/>
      <c r="F307"/>
      <c r="G307"/>
    </row>
    <row r="308" spans="2:7" s="1" customFormat="1" x14ac:dyDescent="0.3">
      <c r="B308"/>
      <c r="C308"/>
      <c r="D308"/>
      <c r="E308" s="11"/>
      <c r="F308"/>
      <c r="G308"/>
    </row>
    <row r="309" spans="2:7" s="1" customFormat="1" x14ac:dyDescent="0.3">
      <c r="B309"/>
      <c r="C309"/>
      <c r="D309"/>
      <c r="E309" s="11"/>
      <c r="F309"/>
      <c r="G309"/>
    </row>
    <row r="310" spans="2:7" s="1" customFormat="1" x14ac:dyDescent="0.3">
      <c r="B310"/>
      <c r="C310"/>
      <c r="D310"/>
      <c r="E310" s="11"/>
      <c r="F310"/>
      <c r="G310"/>
    </row>
    <row r="311" spans="2:7" s="1" customFormat="1" x14ac:dyDescent="0.3">
      <c r="B311"/>
      <c r="C311"/>
      <c r="D311"/>
      <c r="E311" s="11"/>
      <c r="F311"/>
      <c r="G311"/>
    </row>
    <row r="312" spans="2:7" s="1" customFormat="1" x14ac:dyDescent="0.3">
      <c r="B312"/>
      <c r="C312"/>
      <c r="D312"/>
      <c r="E312" s="11"/>
      <c r="F312"/>
      <c r="G312"/>
    </row>
    <row r="313" spans="2:7" s="1" customFormat="1" x14ac:dyDescent="0.3">
      <c r="B313"/>
      <c r="C313"/>
      <c r="D313"/>
      <c r="E313" s="11"/>
      <c r="F313"/>
      <c r="G313"/>
    </row>
    <row r="314" spans="2:7" s="1" customFormat="1" x14ac:dyDescent="0.3">
      <c r="B314"/>
      <c r="C314"/>
      <c r="D314"/>
      <c r="E314" s="11"/>
      <c r="F314"/>
      <c r="G314"/>
    </row>
  </sheetData>
  <mergeCells count="11">
    <mergeCell ref="G7:G8"/>
    <mergeCell ref="B7:B8"/>
    <mergeCell ref="C7:C8"/>
    <mergeCell ref="D7:D8"/>
    <mergeCell ref="E7:E8"/>
    <mergeCell ref="F7:F8"/>
    <mergeCell ref="C15:C20"/>
    <mergeCell ref="C12:C13"/>
    <mergeCell ref="C10:C11"/>
    <mergeCell ref="C22:C28"/>
    <mergeCell ref="C29:C30"/>
  </mergeCells>
  <conditionalFormatting sqref="G25 G22 G11 G20 G14:G16 G27:G31">
    <cfRule type="cellIs" dxfId="43" priority="36" operator="lessThan">
      <formula>1.1</formula>
    </cfRule>
    <cfRule type="cellIs" dxfId="42" priority="37" operator="between">
      <formula>2</formula>
      <formula>3.49</formula>
    </cfRule>
    <cfRule type="cellIs" dxfId="41" priority="38" operator="greaterThan">
      <formula>3.49</formula>
    </cfRule>
  </conditionalFormatting>
  <conditionalFormatting sqref="G21">
    <cfRule type="cellIs" dxfId="40" priority="33" operator="lessThan">
      <formula>1.1</formula>
    </cfRule>
    <cfRule type="cellIs" dxfId="39" priority="34" operator="between">
      <formula>2</formula>
      <formula>3.49</formula>
    </cfRule>
    <cfRule type="cellIs" dxfId="38" priority="35" operator="greaterThan">
      <formula>3.49</formula>
    </cfRule>
  </conditionalFormatting>
  <conditionalFormatting sqref="G9">
    <cfRule type="cellIs" dxfId="37" priority="30" operator="lessThan">
      <formula>1.1</formula>
    </cfRule>
    <cfRule type="cellIs" dxfId="36" priority="31" operator="between">
      <formula>2</formula>
      <formula>3.49</formula>
    </cfRule>
    <cfRule type="cellIs" dxfId="35" priority="32" operator="greaterThan">
      <formula>3.49</formula>
    </cfRule>
  </conditionalFormatting>
  <conditionalFormatting sqref="G10">
    <cfRule type="cellIs" dxfId="34" priority="27" operator="lessThan">
      <formula>1.1</formula>
    </cfRule>
    <cfRule type="cellIs" dxfId="33" priority="28" operator="between">
      <formula>2</formula>
      <formula>3.49</formula>
    </cfRule>
    <cfRule type="cellIs" dxfId="32" priority="29" operator="greaterThan">
      <formula>3.49</formula>
    </cfRule>
  </conditionalFormatting>
  <conditionalFormatting sqref="G12">
    <cfRule type="cellIs" dxfId="31" priority="24" operator="lessThan">
      <formula>1.1</formula>
    </cfRule>
    <cfRule type="cellIs" dxfId="30" priority="25" operator="between">
      <formula>2</formula>
      <formula>3.49</formula>
    </cfRule>
    <cfRule type="cellIs" dxfId="29" priority="26" operator="greaterThan">
      <formula>3.49</formula>
    </cfRule>
  </conditionalFormatting>
  <conditionalFormatting sqref="G13">
    <cfRule type="cellIs" dxfId="28" priority="21" operator="lessThan">
      <formula>1.1</formula>
    </cfRule>
    <cfRule type="cellIs" dxfId="27" priority="22" operator="between">
      <formula>2</formula>
      <formula>3.49</formula>
    </cfRule>
    <cfRule type="cellIs" dxfId="26" priority="23" operator="greaterThan">
      <formula>3.49</formula>
    </cfRule>
  </conditionalFormatting>
  <conditionalFormatting sqref="G18">
    <cfRule type="cellIs" dxfId="25" priority="18" operator="lessThan">
      <formula>1.1</formula>
    </cfRule>
    <cfRule type="cellIs" dxfId="24" priority="19" operator="between">
      <formula>2</formula>
      <formula>3.49</formula>
    </cfRule>
    <cfRule type="cellIs" dxfId="23" priority="20" operator="greaterThan">
      <formula>3.49</formula>
    </cfRule>
  </conditionalFormatting>
  <conditionalFormatting sqref="G19">
    <cfRule type="cellIs" dxfId="22" priority="15" operator="lessThan">
      <formula>1.1</formula>
    </cfRule>
    <cfRule type="cellIs" dxfId="21" priority="16" operator="between">
      <formula>2</formula>
      <formula>3.49</formula>
    </cfRule>
    <cfRule type="cellIs" dxfId="20" priority="17" operator="greaterThan">
      <formula>3.49</formula>
    </cfRule>
  </conditionalFormatting>
  <conditionalFormatting sqref="G17">
    <cfRule type="cellIs" dxfId="19" priority="12" operator="lessThan">
      <formula>1.1</formula>
    </cfRule>
    <cfRule type="cellIs" dxfId="18" priority="13" operator="between">
      <formula>2</formula>
      <formula>3.49</formula>
    </cfRule>
    <cfRule type="cellIs" dxfId="17" priority="14" operator="greaterThan">
      <formula>3.49</formula>
    </cfRule>
  </conditionalFormatting>
  <conditionalFormatting sqref="G23">
    <cfRule type="cellIs" dxfId="16" priority="9" operator="lessThan">
      <formula>1.1</formula>
    </cfRule>
    <cfRule type="cellIs" dxfId="15" priority="10" operator="between">
      <formula>2</formula>
      <formula>3.49</formula>
    </cfRule>
    <cfRule type="cellIs" dxfId="14" priority="11" operator="greaterThan">
      <formula>3.49</formula>
    </cfRule>
  </conditionalFormatting>
  <conditionalFormatting sqref="G24">
    <cfRule type="cellIs" dxfId="13" priority="6" operator="lessThan">
      <formula>1.1</formula>
    </cfRule>
    <cfRule type="cellIs" dxfId="12" priority="7" operator="between">
      <formula>2</formula>
      <formula>3.49</formula>
    </cfRule>
    <cfRule type="cellIs" dxfId="11" priority="8" operator="greaterThan">
      <formula>3.49</formula>
    </cfRule>
  </conditionalFormatting>
  <conditionalFormatting sqref="G26">
    <cfRule type="cellIs" dxfId="10" priority="1" operator="lessThan">
      <formula>1.1</formula>
    </cfRule>
    <cfRule type="cellIs" dxfId="9" priority="2" operator="between">
      <formula>2</formula>
      <formula>3.49</formula>
    </cfRule>
    <cfRule type="cellIs" dxfId="8" priority="3" operator="greaterThan">
      <formula>3.49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rightToLeft="1" tabSelected="1" view="pageBreakPreview" topLeftCell="H1" zoomScale="55" zoomScaleNormal="80" zoomScaleSheetLayoutView="55" zoomScalePageLayoutView="70" workbookViewId="0">
      <selection activeCell="K9" sqref="K9"/>
    </sheetView>
  </sheetViews>
  <sheetFormatPr defaultRowHeight="16.8" x14ac:dyDescent="0.5"/>
  <cols>
    <col min="1" max="1" width="12" style="103" customWidth="1"/>
    <col min="2" max="2" width="38.109375" style="125" bestFit="1" customWidth="1"/>
    <col min="3" max="5" width="34.44140625" style="126" customWidth="1"/>
    <col min="6" max="7" width="37.44140625" style="103" customWidth="1"/>
    <col min="8" max="8" width="15" style="103" bestFit="1" customWidth="1"/>
    <col min="9" max="9" width="23.6640625" style="103" bestFit="1" customWidth="1"/>
    <col min="10" max="10" width="20.44140625" style="103" customWidth="1"/>
    <col min="11" max="12" width="40.88671875" style="126" customWidth="1"/>
    <col min="13" max="13" width="15.88671875" style="103" customWidth="1"/>
    <col min="14" max="14" width="18.44140625" style="103" customWidth="1"/>
    <col min="15" max="16" width="20.44140625" style="103" customWidth="1"/>
    <col min="17" max="16384" width="8.88671875" style="103"/>
  </cols>
  <sheetData>
    <row r="1" spans="1:16" ht="82.95" customHeight="1" x14ac:dyDescent="0.5">
      <c r="A1" s="257" t="s">
        <v>536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6" ht="40.200000000000003" customHeight="1" thickBot="1" x14ac:dyDescent="0.55000000000000004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</row>
    <row r="3" spans="1:16" ht="45" customHeight="1" x14ac:dyDescent="0.5">
      <c r="A3" s="265" t="s">
        <v>58</v>
      </c>
      <c r="B3" s="260" t="s">
        <v>132</v>
      </c>
      <c r="C3" s="260" t="s">
        <v>131</v>
      </c>
      <c r="D3" s="268" t="s">
        <v>537</v>
      </c>
      <c r="E3" s="268" t="s">
        <v>542</v>
      </c>
      <c r="F3" s="260" t="s">
        <v>59</v>
      </c>
      <c r="G3" s="260" t="s">
        <v>527</v>
      </c>
      <c r="H3" s="267" t="s">
        <v>474</v>
      </c>
      <c r="I3" s="267"/>
      <c r="J3" s="260" t="s">
        <v>478</v>
      </c>
      <c r="K3" s="260" t="s">
        <v>548</v>
      </c>
      <c r="L3" s="268" t="s">
        <v>549</v>
      </c>
      <c r="M3" s="264" t="s">
        <v>475</v>
      </c>
      <c r="N3" s="264"/>
      <c r="O3" s="260" t="s">
        <v>478</v>
      </c>
      <c r="P3" s="262" t="s">
        <v>473</v>
      </c>
    </row>
    <row r="4" spans="1:16" ht="22.2" thickBot="1" x14ac:dyDescent="0.55000000000000004">
      <c r="A4" s="266"/>
      <c r="B4" s="261"/>
      <c r="C4" s="261"/>
      <c r="D4" s="269"/>
      <c r="E4" s="269"/>
      <c r="F4" s="261"/>
      <c r="G4" s="261"/>
      <c r="H4" s="104" t="s">
        <v>476</v>
      </c>
      <c r="I4" s="104" t="s">
        <v>477</v>
      </c>
      <c r="J4" s="261"/>
      <c r="K4" s="261"/>
      <c r="L4" s="269"/>
      <c r="M4" s="104" t="s">
        <v>476</v>
      </c>
      <c r="N4" s="104" t="s">
        <v>477</v>
      </c>
      <c r="O4" s="261"/>
      <c r="P4" s="263"/>
    </row>
    <row r="5" spans="1:16" s="112" customFormat="1" ht="18" x14ac:dyDescent="0.3">
      <c r="A5" s="105"/>
      <c r="B5" s="106"/>
      <c r="C5" s="107"/>
      <c r="D5" s="107"/>
      <c r="E5" s="107"/>
      <c r="F5" s="108"/>
      <c r="G5" s="108"/>
      <c r="H5" s="109"/>
      <c r="I5" s="109"/>
      <c r="J5" s="110"/>
      <c r="K5" s="107"/>
      <c r="L5" s="107"/>
      <c r="M5" s="109"/>
      <c r="N5" s="109"/>
      <c r="O5" s="110"/>
      <c r="P5" s="111"/>
    </row>
    <row r="6" spans="1:16" ht="22.5" customHeight="1" x14ac:dyDescent="0.5">
      <c r="A6" s="105"/>
      <c r="B6" s="113"/>
      <c r="C6" s="114"/>
      <c r="D6" s="114"/>
      <c r="E6" s="114"/>
      <c r="F6" s="115"/>
      <c r="G6" s="115"/>
      <c r="H6" s="116"/>
      <c r="I6" s="116"/>
      <c r="J6" s="110"/>
      <c r="K6" s="117"/>
      <c r="L6" s="117"/>
      <c r="M6" s="116"/>
      <c r="N6" s="116"/>
      <c r="O6" s="110"/>
      <c r="P6" s="118"/>
    </row>
    <row r="7" spans="1:16" ht="22.5" customHeight="1" x14ac:dyDescent="0.5">
      <c r="A7" s="105"/>
      <c r="B7" s="113"/>
      <c r="C7" s="119"/>
      <c r="D7" s="119"/>
      <c r="E7" s="119"/>
      <c r="F7" s="115"/>
      <c r="G7" s="115"/>
      <c r="H7" s="116"/>
      <c r="I7" s="116"/>
      <c r="J7" s="110"/>
      <c r="K7" s="117"/>
      <c r="L7" s="117"/>
      <c r="M7" s="116"/>
      <c r="N7" s="116"/>
      <c r="O7" s="110"/>
      <c r="P7" s="118"/>
    </row>
    <row r="8" spans="1:16" ht="22.5" customHeight="1" x14ac:dyDescent="0.5">
      <c r="A8" s="105"/>
      <c r="B8" s="113"/>
      <c r="C8" s="107"/>
      <c r="D8" s="107"/>
      <c r="E8" s="107"/>
      <c r="F8" s="115"/>
      <c r="G8" s="115"/>
      <c r="H8" s="116"/>
      <c r="I8" s="116"/>
      <c r="J8" s="110"/>
      <c r="K8" s="117"/>
      <c r="L8" s="117"/>
      <c r="M8" s="116"/>
      <c r="N8" s="116"/>
      <c r="O8" s="110"/>
      <c r="P8" s="118"/>
    </row>
    <row r="9" spans="1:16" ht="22.5" customHeight="1" x14ac:dyDescent="0.5">
      <c r="A9" s="105"/>
      <c r="B9" s="113"/>
      <c r="C9" s="114"/>
      <c r="D9" s="114"/>
      <c r="E9" s="114"/>
      <c r="F9" s="115"/>
      <c r="G9" s="115"/>
      <c r="H9" s="116"/>
      <c r="I9" s="116"/>
      <c r="J9" s="110"/>
      <c r="K9" s="117"/>
      <c r="L9" s="117"/>
      <c r="M9" s="116"/>
      <c r="N9" s="116"/>
      <c r="O9" s="110"/>
      <c r="P9" s="118"/>
    </row>
    <row r="10" spans="1:16" ht="22.5" customHeight="1" x14ac:dyDescent="0.5">
      <c r="A10" s="105"/>
      <c r="B10" s="113"/>
      <c r="C10" s="114"/>
      <c r="D10" s="114"/>
      <c r="E10" s="114"/>
      <c r="F10" s="115"/>
      <c r="G10" s="115"/>
      <c r="H10" s="116"/>
      <c r="I10" s="116"/>
      <c r="J10" s="110"/>
      <c r="K10" s="117"/>
      <c r="L10" s="117"/>
      <c r="M10" s="116"/>
      <c r="N10" s="116"/>
      <c r="O10" s="110"/>
      <c r="P10" s="118"/>
    </row>
    <row r="11" spans="1:16" ht="22.5" customHeight="1" x14ac:dyDescent="0.5">
      <c r="A11" s="105"/>
      <c r="B11" s="113"/>
      <c r="C11" s="114"/>
      <c r="D11" s="114"/>
      <c r="E11" s="114"/>
      <c r="F11" s="115"/>
      <c r="G11" s="115"/>
      <c r="H11" s="116"/>
      <c r="I11" s="116"/>
      <c r="J11" s="110"/>
      <c r="K11" s="117"/>
      <c r="L11" s="117"/>
      <c r="M11" s="116"/>
      <c r="N11" s="116"/>
      <c r="O11" s="110"/>
      <c r="P11" s="118"/>
    </row>
    <row r="12" spans="1:16" ht="22.5" customHeight="1" x14ac:dyDescent="0.5">
      <c r="A12" s="105"/>
      <c r="B12" s="113"/>
      <c r="C12" s="114"/>
      <c r="D12" s="114"/>
      <c r="E12" s="114"/>
      <c r="F12" s="115"/>
      <c r="G12" s="115"/>
      <c r="H12" s="116"/>
      <c r="I12" s="116"/>
      <c r="J12" s="110"/>
      <c r="K12" s="117"/>
      <c r="L12" s="117"/>
      <c r="M12" s="116"/>
      <c r="N12" s="116"/>
      <c r="O12" s="110"/>
      <c r="P12" s="118"/>
    </row>
    <row r="13" spans="1:16" ht="22.5" customHeight="1" x14ac:dyDescent="0.5">
      <c r="A13" s="105"/>
      <c r="B13" s="113"/>
      <c r="C13" s="114"/>
      <c r="D13" s="114"/>
      <c r="E13" s="114"/>
      <c r="F13" s="115"/>
      <c r="G13" s="115"/>
      <c r="H13" s="116"/>
      <c r="I13" s="116"/>
      <c r="J13" s="110"/>
      <c r="K13" s="117"/>
      <c r="L13" s="117"/>
      <c r="M13" s="116"/>
      <c r="N13" s="116"/>
      <c r="O13" s="110"/>
      <c r="P13" s="118"/>
    </row>
    <row r="14" spans="1:16" ht="22.5" customHeight="1" x14ac:dyDescent="0.5">
      <c r="A14" s="105"/>
      <c r="B14" s="113"/>
      <c r="C14" s="114"/>
      <c r="D14" s="114"/>
      <c r="E14" s="114"/>
      <c r="F14" s="115"/>
      <c r="G14" s="115"/>
      <c r="H14" s="116"/>
      <c r="I14" s="116"/>
      <c r="J14" s="110"/>
      <c r="K14" s="117"/>
      <c r="L14" s="117"/>
      <c r="M14" s="116"/>
      <c r="N14" s="116"/>
      <c r="O14" s="110"/>
      <c r="P14" s="118"/>
    </row>
    <row r="15" spans="1:16" ht="22.5" customHeight="1" x14ac:dyDescent="0.5">
      <c r="A15" s="105"/>
      <c r="B15" s="113"/>
      <c r="C15" s="114"/>
      <c r="D15" s="114"/>
      <c r="E15" s="114"/>
      <c r="F15" s="115"/>
      <c r="G15" s="115"/>
      <c r="H15" s="116"/>
      <c r="I15" s="116"/>
      <c r="J15" s="110"/>
      <c r="K15" s="117"/>
      <c r="L15" s="117"/>
      <c r="M15" s="116"/>
      <c r="N15" s="116"/>
      <c r="O15" s="110"/>
      <c r="P15" s="118"/>
    </row>
    <row r="16" spans="1:16" ht="22.5" customHeight="1" x14ac:dyDescent="0.5">
      <c r="A16" s="105"/>
      <c r="B16" s="113"/>
      <c r="C16" s="114"/>
      <c r="D16" s="114"/>
      <c r="E16" s="114"/>
      <c r="F16" s="115"/>
      <c r="G16" s="115"/>
      <c r="H16" s="116"/>
      <c r="I16" s="116"/>
      <c r="J16" s="110"/>
      <c r="K16" s="117"/>
      <c r="L16" s="117"/>
      <c r="M16" s="116"/>
      <c r="N16" s="116"/>
      <c r="O16" s="110"/>
      <c r="P16" s="118"/>
    </row>
    <row r="17" spans="1:16" ht="22.5" customHeight="1" x14ac:dyDescent="0.5">
      <c r="A17" s="105"/>
      <c r="B17" s="113"/>
      <c r="C17" s="114"/>
      <c r="D17" s="114"/>
      <c r="E17" s="114"/>
      <c r="F17" s="115"/>
      <c r="G17" s="115"/>
      <c r="H17" s="116"/>
      <c r="I17" s="116"/>
      <c r="J17" s="110"/>
      <c r="K17" s="117"/>
      <c r="L17" s="117"/>
      <c r="M17" s="116"/>
      <c r="N17" s="116"/>
      <c r="O17" s="110"/>
      <c r="P17" s="118"/>
    </row>
    <row r="18" spans="1:16" ht="22.5" customHeight="1" x14ac:dyDescent="0.5">
      <c r="A18" s="105"/>
      <c r="B18" s="113"/>
      <c r="C18" s="120"/>
      <c r="D18" s="120"/>
      <c r="E18" s="120"/>
      <c r="F18" s="115"/>
      <c r="G18" s="115"/>
      <c r="H18" s="116"/>
      <c r="I18" s="116"/>
      <c r="J18" s="110"/>
      <c r="K18" s="117"/>
      <c r="L18" s="117"/>
      <c r="M18" s="116"/>
      <c r="N18" s="116"/>
      <c r="O18" s="110"/>
      <c r="P18" s="118"/>
    </row>
    <row r="19" spans="1:16" ht="22.5" customHeight="1" x14ac:dyDescent="0.5">
      <c r="A19" s="105"/>
      <c r="B19" s="113"/>
      <c r="C19" s="114"/>
      <c r="D19" s="114"/>
      <c r="E19" s="114"/>
      <c r="F19" s="115"/>
      <c r="G19" s="115"/>
      <c r="H19" s="116"/>
      <c r="I19" s="116"/>
      <c r="J19" s="110"/>
      <c r="K19" s="117"/>
      <c r="L19" s="117"/>
      <c r="M19" s="116"/>
      <c r="N19" s="116"/>
      <c r="O19" s="110"/>
      <c r="P19" s="118"/>
    </row>
    <row r="20" spans="1:16" ht="22.5" customHeight="1" x14ac:dyDescent="0.5">
      <c r="A20" s="105"/>
      <c r="B20" s="113"/>
      <c r="C20" s="114"/>
      <c r="D20" s="114"/>
      <c r="E20" s="114"/>
      <c r="F20" s="115"/>
      <c r="G20" s="115"/>
      <c r="H20" s="116"/>
      <c r="I20" s="116"/>
      <c r="J20" s="110"/>
      <c r="K20" s="117"/>
      <c r="L20" s="117"/>
      <c r="M20" s="116"/>
      <c r="N20" s="116"/>
      <c r="O20" s="110"/>
      <c r="P20" s="118"/>
    </row>
    <row r="21" spans="1:16" ht="22.5" customHeight="1" x14ac:dyDescent="0.5">
      <c r="A21" s="105"/>
      <c r="B21" s="113"/>
      <c r="C21" s="114"/>
      <c r="D21" s="114"/>
      <c r="E21" s="114"/>
      <c r="F21" s="115"/>
      <c r="G21" s="115"/>
      <c r="H21" s="116"/>
      <c r="I21" s="116"/>
      <c r="J21" s="110"/>
      <c r="K21" s="117"/>
      <c r="L21" s="117"/>
      <c r="M21" s="116"/>
      <c r="N21" s="116"/>
      <c r="O21" s="110"/>
      <c r="P21" s="118"/>
    </row>
    <row r="22" spans="1:16" ht="22.5" customHeight="1" x14ac:dyDescent="0.5">
      <c r="A22" s="105"/>
      <c r="B22" s="113"/>
      <c r="C22" s="114"/>
      <c r="D22" s="114"/>
      <c r="E22" s="114"/>
      <c r="F22" s="115"/>
      <c r="G22" s="115"/>
      <c r="H22" s="116"/>
      <c r="I22" s="116"/>
      <c r="J22" s="110"/>
      <c r="K22" s="117"/>
      <c r="L22" s="117"/>
      <c r="M22" s="116"/>
      <c r="N22" s="116"/>
      <c r="O22" s="110"/>
      <c r="P22" s="118"/>
    </row>
    <row r="23" spans="1:16" ht="22.5" customHeight="1" x14ac:dyDescent="0.5">
      <c r="A23" s="105"/>
      <c r="B23" s="113"/>
      <c r="C23" s="114"/>
      <c r="D23" s="114"/>
      <c r="E23" s="114"/>
      <c r="F23" s="115"/>
      <c r="G23" s="115"/>
      <c r="H23" s="116"/>
      <c r="I23" s="116"/>
      <c r="J23" s="110"/>
      <c r="K23" s="117"/>
      <c r="L23" s="117"/>
      <c r="M23" s="116"/>
      <c r="N23" s="116"/>
      <c r="O23" s="110"/>
      <c r="P23" s="118"/>
    </row>
    <row r="24" spans="1:16" ht="22.5" customHeight="1" x14ac:dyDescent="0.5">
      <c r="A24" s="105"/>
      <c r="B24" s="113"/>
      <c r="C24" s="114"/>
      <c r="D24" s="114"/>
      <c r="E24" s="114"/>
      <c r="F24" s="115"/>
      <c r="G24" s="115"/>
      <c r="H24" s="116"/>
      <c r="I24" s="116"/>
      <c r="J24" s="110"/>
      <c r="K24" s="117"/>
      <c r="L24" s="117"/>
      <c r="M24" s="116"/>
      <c r="N24" s="116"/>
      <c r="O24" s="110"/>
      <c r="P24" s="118"/>
    </row>
    <row r="25" spans="1:16" ht="22.5" customHeight="1" x14ac:dyDescent="0.5">
      <c r="A25" s="105"/>
      <c r="B25" s="113"/>
      <c r="C25" s="107"/>
      <c r="D25" s="107"/>
      <c r="E25" s="107"/>
      <c r="F25" s="115"/>
      <c r="G25" s="115"/>
      <c r="H25" s="116"/>
      <c r="I25" s="116"/>
      <c r="J25" s="110"/>
      <c r="K25" s="117"/>
      <c r="L25" s="117"/>
      <c r="M25" s="116"/>
      <c r="N25" s="116"/>
      <c r="O25" s="110"/>
      <c r="P25" s="118"/>
    </row>
    <row r="26" spans="1:16" ht="22.5" customHeight="1" x14ac:dyDescent="0.5">
      <c r="A26" s="105"/>
      <c r="B26" s="113"/>
      <c r="C26" s="114"/>
      <c r="D26" s="114"/>
      <c r="E26" s="114"/>
      <c r="F26" s="115"/>
      <c r="G26" s="115"/>
      <c r="H26" s="116"/>
      <c r="I26" s="116"/>
      <c r="J26" s="110"/>
      <c r="K26" s="117"/>
      <c r="L26" s="117"/>
      <c r="M26" s="116"/>
      <c r="N26" s="116"/>
      <c r="O26" s="110"/>
      <c r="P26" s="118"/>
    </row>
    <row r="27" spans="1:16" ht="22.5" customHeight="1" x14ac:dyDescent="0.5">
      <c r="A27" s="105"/>
      <c r="B27" s="113"/>
      <c r="C27" s="114"/>
      <c r="D27" s="114"/>
      <c r="E27" s="114"/>
      <c r="F27" s="115"/>
      <c r="G27" s="115"/>
      <c r="H27" s="116"/>
      <c r="I27" s="116"/>
      <c r="J27" s="110"/>
      <c r="K27" s="117"/>
      <c r="L27" s="117"/>
      <c r="M27" s="116"/>
      <c r="N27" s="116"/>
      <c r="O27" s="110"/>
      <c r="P27" s="118"/>
    </row>
    <row r="28" spans="1:16" ht="22.5" customHeight="1" x14ac:dyDescent="0.5">
      <c r="A28" s="105"/>
      <c r="B28" s="113"/>
      <c r="C28" s="114"/>
      <c r="D28" s="114"/>
      <c r="E28" s="114"/>
      <c r="F28" s="115"/>
      <c r="G28" s="115"/>
      <c r="H28" s="116"/>
      <c r="I28" s="116"/>
      <c r="J28" s="110"/>
      <c r="K28" s="117"/>
      <c r="L28" s="117"/>
      <c r="M28" s="116"/>
      <c r="N28" s="116"/>
      <c r="O28" s="110"/>
      <c r="P28" s="118"/>
    </row>
    <row r="29" spans="1:16" ht="22.5" customHeight="1" x14ac:dyDescent="0.5">
      <c r="A29" s="105"/>
      <c r="B29" s="113"/>
      <c r="C29" s="114"/>
      <c r="D29" s="114"/>
      <c r="E29" s="114"/>
      <c r="F29" s="115"/>
      <c r="G29" s="115"/>
      <c r="H29" s="116"/>
      <c r="I29" s="116"/>
      <c r="J29" s="110"/>
      <c r="K29" s="117"/>
      <c r="L29" s="117"/>
      <c r="M29" s="116"/>
      <c r="N29" s="116"/>
      <c r="O29" s="110"/>
      <c r="P29" s="118"/>
    </row>
    <row r="30" spans="1:16" ht="22.5" customHeight="1" x14ac:dyDescent="0.5">
      <c r="A30" s="105"/>
      <c r="B30" s="113"/>
      <c r="C30" s="114"/>
      <c r="D30" s="114"/>
      <c r="E30" s="114"/>
      <c r="F30" s="115"/>
      <c r="G30" s="115"/>
      <c r="H30" s="116"/>
      <c r="I30" s="116"/>
      <c r="J30" s="110"/>
      <c r="K30" s="117"/>
      <c r="L30" s="117"/>
      <c r="M30" s="116"/>
      <c r="N30" s="116"/>
      <c r="O30" s="110"/>
      <c r="P30" s="118"/>
    </row>
    <row r="31" spans="1:16" ht="22.5" customHeight="1" x14ac:dyDescent="0.5">
      <c r="A31" s="105"/>
      <c r="B31" s="113"/>
      <c r="C31" s="114"/>
      <c r="D31" s="114"/>
      <c r="E31" s="114"/>
      <c r="F31" s="115"/>
      <c r="G31" s="115"/>
      <c r="H31" s="116"/>
      <c r="I31" s="116"/>
      <c r="J31" s="110"/>
      <c r="K31" s="117"/>
      <c r="L31" s="117"/>
      <c r="M31" s="116"/>
      <c r="N31" s="116"/>
      <c r="O31" s="110"/>
      <c r="P31" s="118"/>
    </row>
    <row r="32" spans="1:16" ht="22.5" customHeight="1" x14ac:dyDescent="0.5">
      <c r="A32" s="105"/>
      <c r="B32" s="113"/>
      <c r="C32" s="114"/>
      <c r="D32" s="114"/>
      <c r="E32" s="114"/>
      <c r="F32" s="115"/>
      <c r="G32" s="115"/>
      <c r="H32" s="116"/>
      <c r="I32" s="116"/>
      <c r="J32" s="110"/>
      <c r="K32" s="117"/>
      <c r="L32" s="117"/>
      <c r="M32" s="116"/>
      <c r="N32" s="116"/>
      <c r="O32" s="110"/>
      <c r="P32" s="118"/>
    </row>
    <row r="33" spans="1:16" ht="22.5" customHeight="1" x14ac:dyDescent="0.5">
      <c r="A33" s="105"/>
      <c r="B33" s="113"/>
      <c r="C33" s="114"/>
      <c r="D33" s="114"/>
      <c r="E33" s="114"/>
      <c r="F33" s="115"/>
      <c r="G33" s="115"/>
      <c r="H33" s="116"/>
      <c r="I33" s="116"/>
      <c r="J33" s="110"/>
      <c r="K33" s="117"/>
      <c r="L33" s="117"/>
      <c r="M33" s="116"/>
      <c r="N33" s="116"/>
      <c r="O33" s="110"/>
      <c r="P33" s="118"/>
    </row>
    <row r="34" spans="1:16" ht="22.5" customHeight="1" x14ac:dyDescent="0.5">
      <c r="A34" s="105"/>
      <c r="B34" s="113"/>
      <c r="C34" s="114"/>
      <c r="D34" s="114"/>
      <c r="E34" s="114"/>
      <c r="F34" s="115"/>
      <c r="G34" s="115"/>
      <c r="H34" s="116"/>
      <c r="I34" s="116"/>
      <c r="J34" s="110"/>
      <c r="K34" s="117"/>
      <c r="L34" s="117"/>
      <c r="M34" s="116"/>
      <c r="N34" s="116"/>
      <c r="O34" s="110"/>
      <c r="P34" s="118"/>
    </row>
    <row r="35" spans="1:16" ht="22.5" customHeight="1" x14ac:dyDescent="0.5">
      <c r="A35" s="105"/>
      <c r="B35" s="113"/>
      <c r="C35" s="114"/>
      <c r="D35" s="114"/>
      <c r="E35" s="114"/>
      <c r="F35" s="115"/>
      <c r="G35" s="115"/>
      <c r="H35" s="116"/>
      <c r="I35" s="116"/>
      <c r="J35" s="110"/>
      <c r="K35" s="117"/>
      <c r="L35" s="117"/>
      <c r="M35" s="116"/>
      <c r="N35" s="116"/>
      <c r="O35" s="110"/>
      <c r="P35" s="118"/>
    </row>
    <row r="36" spans="1:16" ht="22.5" customHeight="1" x14ac:dyDescent="0.5">
      <c r="A36" s="105"/>
      <c r="B36" s="113"/>
      <c r="C36" s="114"/>
      <c r="D36" s="114"/>
      <c r="E36" s="114"/>
      <c r="F36" s="115"/>
      <c r="G36" s="115"/>
      <c r="H36" s="116"/>
      <c r="I36" s="116"/>
      <c r="J36" s="110"/>
      <c r="K36" s="117"/>
      <c r="L36" s="117"/>
      <c r="M36" s="116"/>
      <c r="N36" s="116"/>
      <c r="O36" s="110"/>
      <c r="P36" s="118"/>
    </row>
    <row r="37" spans="1:16" ht="22.5" customHeight="1" x14ac:dyDescent="0.5">
      <c r="A37" s="105"/>
      <c r="B37" s="113"/>
      <c r="C37" s="114"/>
      <c r="D37" s="114"/>
      <c r="E37" s="114"/>
      <c r="F37" s="115"/>
      <c r="G37" s="115"/>
      <c r="H37" s="116"/>
      <c r="I37" s="116"/>
      <c r="J37" s="110"/>
      <c r="K37" s="117"/>
      <c r="L37" s="117"/>
      <c r="M37" s="116"/>
      <c r="N37" s="116"/>
      <c r="O37" s="110"/>
      <c r="P37" s="118"/>
    </row>
    <row r="38" spans="1:16" ht="22.5" customHeight="1" x14ac:dyDescent="0.5">
      <c r="A38" s="105"/>
      <c r="B38" s="113"/>
      <c r="C38" s="114"/>
      <c r="D38" s="114"/>
      <c r="E38" s="114"/>
      <c r="F38" s="115"/>
      <c r="G38" s="115"/>
      <c r="H38" s="116"/>
      <c r="I38" s="116"/>
      <c r="J38" s="110"/>
      <c r="K38" s="117"/>
      <c r="L38" s="117"/>
      <c r="M38" s="116"/>
      <c r="N38" s="116"/>
      <c r="O38" s="110"/>
      <c r="P38" s="118"/>
    </row>
    <row r="39" spans="1:16" ht="22.5" customHeight="1" x14ac:dyDescent="0.5">
      <c r="A39" s="105"/>
      <c r="B39" s="113"/>
      <c r="C39" s="114"/>
      <c r="D39" s="114"/>
      <c r="E39" s="114"/>
      <c r="F39" s="115"/>
      <c r="G39" s="115"/>
      <c r="H39" s="116"/>
      <c r="I39" s="116"/>
      <c r="J39" s="110"/>
      <c r="K39" s="117"/>
      <c r="L39" s="117"/>
      <c r="M39" s="116"/>
      <c r="N39" s="116"/>
      <c r="O39" s="110"/>
      <c r="P39" s="118"/>
    </row>
    <row r="40" spans="1:16" ht="22.5" customHeight="1" x14ac:dyDescent="0.5">
      <c r="A40" s="105"/>
      <c r="B40" s="113"/>
      <c r="C40" s="114"/>
      <c r="D40" s="114"/>
      <c r="E40" s="114"/>
      <c r="F40" s="115"/>
      <c r="G40" s="115"/>
      <c r="H40" s="116"/>
      <c r="I40" s="116"/>
      <c r="J40" s="110"/>
      <c r="K40" s="117"/>
      <c r="L40" s="117"/>
      <c r="M40" s="116"/>
      <c r="N40" s="116"/>
      <c r="O40" s="110"/>
      <c r="P40" s="118"/>
    </row>
    <row r="41" spans="1:16" ht="22.5" customHeight="1" x14ac:dyDescent="0.5">
      <c r="A41" s="105"/>
      <c r="B41" s="113"/>
      <c r="C41" s="119"/>
      <c r="D41" s="119"/>
      <c r="E41" s="119"/>
      <c r="F41" s="115"/>
      <c r="G41" s="115"/>
      <c r="H41" s="116"/>
      <c r="I41" s="116"/>
      <c r="J41" s="110"/>
      <c r="K41" s="117"/>
      <c r="L41" s="117"/>
      <c r="M41" s="116"/>
      <c r="N41" s="116"/>
      <c r="O41" s="110"/>
      <c r="P41" s="118"/>
    </row>
    <row r="42" spans="1:16" ht="22.5" customHeight="1" x14ac:dyDescent="0.5">
      <c r="A42" s="105"/>
      <c r="B42" s="113"/>
      <c r="C42" s="114"/>
      <c r="D42" s="114"/>
      <c r="E42" s="114"/>
      <c r="F42" s="115"/>
      <c r="G42" s="115"/>
      <c r="H42" s="116"/>
      <c r="I42" s="116"/>
      <c r="J42" s="110"/>
      <c r="K42" s="117"/>
      <c r="L42" s="117"/>
      <c r="M42" s="116"/>
      <c r="N42" s="116"/>
      <c r="O42" s="110"/>
      <c r="P42" s="118"/>
    </row>
    <row r="43" spans="1:16" ht="22.5" customHeight="1" x14ac:dyDescent="0.5">
      <c r="A43" s="105"/>
      <c r="B43" s="113"/>
      <c r="C43" s="114"/>
      <c r="D43" s="114"/>
      <c r="E43" s="114"/>
      <c r="F43" s="115"/>
      <c r="G43" s="115"/>
      <c r="H43" s="116"/>
      <c r="I43" s="116"/>
      <c r="J43" s="110"/>
      <c r="K43" s="117"/>
      <c r="L43" s="117"/>
      <c r="M43" s="116"/>
      <c r="N43" s="116"/>
      <c r="O43" s="110"/>
      <c r="P43" s="118"/>
    </row>
    <row r="44" spans="1:16" ht="22.5" customHeight="1" x14ac:dyDescent="0.5">
      <c r="A44" s="105"/>
      <c r="B44" s="113"/>
      <c r="C44" s="119"/>
      <c r="D44" s="119"/>
      <c r="E44" s="119"/>
      <c r="F44" s="115"/>
      <c r="G44" s="115"/>
      <c r="H44" s="116"/>
      <c r="I44" s="116"/>
      <c r="J44" s="110"/>
      <c r="K44" s="117"/>
      <c r="L44" s="117"/>
      <c r="M44" s="116"/>
      <c r="N44" s="116"/>
      <c r="O44" s="110"/>
      <c r="P44" s="118"/>
    </row>
    <row r="45" spans="1:16" ht="22.5" customHeight="1" x14ac:dyDescent="0.5">
      <c r="A45" s="105"/>
      <c r="B45" s="113"/>
      <c r="C45" s="119"/>
      <c r="D45" s="119"/>
      <c r="E45" s="119"/>
      <c r="F45" s="115"/>
      <c r="G45" s="115"/>
      <c r="H45" s="116"/>
      <c r="I45" s="116"/>
      <c r="J45" s="110"/>
      <c r="K45" s="117"/>
      <c r="L45" s="117"/>
      <c r="M45" s="116"/>
      <c r="N45" s="116"/>
      <c r="O45" s="110"/>
      <c r="P45" s="118"/>
    </row>
    <row r="46" spans="1:16" ht="22.5" customHeight="1" x14ac:dyDescent="0.5">
      <c r="A46" s="105"/>
      <c r="B46" s="113"/>
      <c r="C46" s="114"/>
      <c r="D46" s="114"/>
      <c r="E46" s="114"/>
      <c r="F46" s="115"/>
      <c r="G46" s="115"/>
      <c r="H46" s="116"/>
      <c r="I46" s="116"/>
      <c r="J46" s="110"/>
      <c r="K46" s="117"/>
      <c r="L46" s="117"/>
      <c r="M46" s="116"/>
      <c r="N46" s="116"/>
      <c r="O46" s="110"/>
      <c r="P46" s="118"/>
    </row>
    <row r="47" spans="1:16" ht="22.5" customHeight="1" x14ac:dyDescent="0.5">
      <c r="A47" s="105"/>
      <c r="B47" s="113"/>
      <c r="C47" s="114"/>
      <c r="D47" s="114"/>
      <c r="E47" s="114"/>
      <c r="F47" s="115"/>
      <c r="G47" s="115"/>
      <c r="H47" s="116"/>
      <c r="I47" s="116"/>
      <c r="J47" s="110"/>
      <c r="K47" s="117"/>
      <c r="L47" s="117"/>
      <c r="M47" s="116"/>
      <c r="N47" s="116"/>
      <c r="O47" s="110"/>
      <c r="P47" s="118"/>
    </row>
    <row r="48" spans="1:16" ht="22.5" customHeight="1" x14ac:dyDescent="0.5">
      <c r="A48" s="105"/>
      <c r="B48" s="113"/>
      <c r="C48" s="114"/>
      <c r="D48" s="114"/>
      <c r="E48" s="114"/>
      <c r="F48" s="115"/>
      <c r="G48" s="115"/>
      <c r="H48" s="116"/>
      <c r="I48" s="116"/>
      <c r="J48" s="110"/>
      <c r="K48" s="117"/>
      <c r="L48" s="117"/>
      <c r="M48" s="116"/>
      <c r="N48" s="116"/>
      <c r="O48" s="110"/>
      <c r="P48" s="118"/>
    </row>
    <row r="49" spans="1:16" ht="22.5" customHeight="1" x14ac:dyDescent="0.5">
      <c r="A49" s="105"/>
      <c r="B49" s="113"/>
      <c r="C49" s="114"/>
      <c r="D49" s="114"/>
      <c r="E49" s="114"/>
      <c r="F49" s="115"/>
      <c r="G49" s="115"/>
      <c r="H49" s="116"/>
      <c r="I49" s="116"/>
      <c r="J49" s="110"/>
      <c r="K49" s="117"/>
      <c r="L49" s="117"/>
      <c r="M49" s="116"/>
      <c r="N49" s="116"/>
      <c r="O49" s="110"/>
      <c r="P49" s="118"/>
    </row>
    <row r="50" spans="1:16" ht="22.5" customHeight="1" x14ac:dyDescent="0.5">
      <c r="A50" s="105"/>
      <c r="B50" s="113"/>
      <c r="C50" s="114"/>
      <c r="D50" s="114"/>
      <c r="E50" s="114"/>
      <c r="F50" s="115"/>
      <c r="G50" s="115"/>
      <c r="H50" s="116"/>
      <c r="I50" s="116"/>
      <c r="J50" s="110"/>
      <c r="K50" s="117"/>
      <c r="L50" s="117"/>
      <c r="M50" s="116"/>
      <c r="N50" s="116"/>
      <c r="O50" s="110"/>
      <c r="P50" s="118"/>
    </row>
    <row r="51" spans="1:16" ht="22.5" customHeight="1" x14ac:dyDescent="0.5">
      <c r="A51" s="105"/>
      <c r="B51" s="113"/>
      <c r="C51" s="114"/>
      <c r="D51" s="114"/>
      <c r="E51" s="114"/>
      <c r="F51" s="115"/>
      <c r="G51" s="115"/>
      <c r="H51" s="116"/>
      <c r="I51" s="116"/>
      <c r="J51" s="110"/>
      <c r="K51" s="117"/>
      <c r="L51" s="117"/>
      <c r="M51" s="116"/>
      <c r="N51" s="116"/>
      <c r="O51" s="110"/>
      <c r="P51" s="118"/>
    </row>
    <row r="52" spans="1:16" ht="22.5" customHeight="1" x14ac:dyDescent="0.5">
      <c r="A52" s="105"/>
      <c r="B52" s="113"/>
      <c r="C52" s="114"/>
      <c r="D52" s="114"/>
      <c r="E52" s="114"/>
      <c r="F52" s="115"/>
      <c r="G52" s="115"/>
      <c r="H52" s="116"/>
      <c r="I52" s="116"/>
      <c r="J52" s="110"/>
      <c r="K52" s="117"/>
      <c r="L52" s="117"/>
      <c r="M52" s="116"/>
      <c r="N52" s="116"/>
      <c r="O52" s="110"/>
      <c r="P52" s="118"/>
    </row>
    <row r="53" spans="1:16" ht="22.5" customHeight="1" x14ac:dyDescent="0.5">
      <c r="A53" s="105"/>
      <c r="B53" s="113"/>
      <c r="C53" s="114"/>
      <c r="D53" s="114"/>
      <c r="E53" s="114"/>
      <c r="F53" s="115"/>
      <c r="G53" s="115"/>
      <c r="H53" s="116"/>
      <c r="I53" s="116"/>
      <c r="J53" s="110"/>
      <c r="K53" s="117"/>
      <c r="L53" s="117"/>
      <c r="M53" s="116"/>
      <c r="N53" s="116"/>
      <c r="O53" s="110"/>
      <c r="P53" s="118"/>
    </row>
    <row r="54" spans="1:16" ht="22.5" customHeight="1" x14ac:dyDescent="0.5">
      <c r="A54" s="105"/>
      <c r="B54" s="113"/>
      <c r="C54" s="114"/>
      <c r="D54" s="114"/>
      <c r="E54" s="114"/>
      <c r="F54" s="115"/>
      <c r="G54" s="115"/>
      <c r="H54" s="116"/>
      <c r="I54" s="116"/>
      <c r="J54" s="110"/>
      <c r="K54" s="117"/>
      <c r="L54" s="117"/>
      <c r="M54" s="116"/>
      <c r="N54" s="116"/>
      <c r="O54" s="110"/>
      <c r="P54" s="118"/>
    </row>
    <row r="55" spans="1:16" ht="22.5" customHeight="1" x14ac:dyDescent="0.5">
      <c r="A55" s="105"/>
      <c r="B55" s="113"/>
      <c r="C55" s="119"/>
      <c r="D55" s="119"/>
      <c r="E55" s="119"/>
      <c r="F55" s="115"/>
      <c r="G55" s="115"/>
      <c r="H55" s="116"/>
      <c r="I55" s="116"/>
      <c r="J55" s="110"/>
      <c r="K55" s="117"/>
      <c r="L55" s="117"/>
      <c r="M55" s="116"/>
      <c r="N55" s="116"/>
      <c r="O55" s="110"/>
      <c r="P55" s="118"/>
    </row>
    <row r="56" spans="1:16" ht="22.5" customHeight="1" x14ac:dyDescent="0.5">
      <c r="A56" s="105"/>
      <c r="B56" s="113"/>
      <c r="C56" s="114"/>
      <c r="D56" s="114"/>
      <c r="E56" s="114"/>
      <c r="F56" s="115"/>
      <c r="G56" s="115"/>
      <c r="H56" s="116"/>
      <c r="I56" s="116"/>
      <c r="J56" s="110"/>
      <c r="K56" s="117"/>
      <c r="L56" s="117"/>
      <c r="M56" s="116"/>
      <c r="N56" s="116"/>
      <c r="O56" s="110"/>
      <c r="P56" s="118"/>
    </row>
    <row r="57" spans="1:16" ht="22.5" customHeight="1" x14ac:dyDescent="0.5">
      <c r="A57" s="105"/>
      <c r="B57" s="113"/>
      <c r="C57" s="114"/>
      <c r="D57" s="114"/>
      <c r="E57" s="114"/>
      <c r="F57" s="115"/>
      <c r="G57" s="115"/>
      <c r="H57" s="116"/>
      <c r="I57" s="116"/>
      <c r="J57" s="110"/>
      <c r="K57" s="117"/>
      <c r="L57" s="117"/>
      <c r="M57" s="116"/>
      <c r="N57" s="116"/>
      <c r="O57" s="110"/>
      <c r="P57" s="118"/>
    </row>
    <row r="58" spans="1:16" ht="22.5" customHeight="1" x14ac:dyDescent="0.5">
      <c r="A58" s="105"/>
      <c r="B58" s="113"/>
      <c r="C58" s="120"/>
      <c r="D58" s="120"/>
      <c r="E58" s="120"/>
      <c r="F58" s="115"/>
      <c r="G58" s="115"/>
      <c r="H58" s="116"/>
      <c r="I58" s="116"/>
      <c r="J58" s="110"/>
      <c r="K58" s="117"/>
      <c r="L58" s="117"/>
      <c r="M58" s="116"/>
      <c r="N58" s="116"/>
      <c r="O58" s="110"/>
      <c r="P58" s="118"/>
    </row>
    <row r="59" spans="1:16" ht="22.5" customHeight="1" x14ac:dyDescent="0.5">
      <c r="A59" s="105"/>
      <c r="B59" s="113"/>
      <c r="C59" s="120"/>
      <c r="D59" s="120"/>
      <c r="E59" s="120"/>
      <c r="F59" s="115"/>
      <c r="G59" s="115"/>
      <c r="H59" s="116"/>
      <c r="I59" s="116"/>
      <c r="J59" s="110"/>
      <c r="K59" s="117"/>
      <c r="L59" s="117"/>
      <c r="M59" s="116"/>
      <c r="N59" s="116"/>
      <c r="O59" s="110"/>
      <c r="P59" s="118"/>
    </row>
    <row r="60" spans="1:16" ht="22.5" customHeight="1" x14ac:dyDescent="0.5">
      <c r="A60" s="105"/>
      <c r="B60" s="113"/>
      <c r="C60" s="114"/>
      <c r="D60" s="114"/>
      <c r="E60" s="114"/>
      <c r="F60" s="115"/>
      <c r="G60" s="115"/>
      <c r="H60" s="116"/>
      <c r="I60" s="116"/>
      <c r="J60" s="110"/>
      <c r="K60" s="117"/>
      <c r="L60" s="117"/>
      <c r="M60" s="116"/>
      <c r="N60" s="116"/>
      <c r="O60" s="110"/>
      <c r="P60" s="118"/>
    </row>
    <row r="61" spans="1:16" ht="22.5" customHeight="1" x14ac:dyDescent="0.5">
      <c r="A61" s="105"/>
      <c r="B61" s="121"/>
      <c r="C61" s="119"/>
      <c r="D61" s="119"/>
      <c r="E61" s="119"/>
      <c r="F61" s="115"/>
      <c r="G61" s="122"/>
      <c r="H61" s="116"/>
      <c r="I61" s="116"/>
      <c r="J61" s="110"/>
      <c r="K61" s="117"/>
      <c r="L61" s="117"/>
      <c r="M61" s="116"/>
      <c r="N61" s="116"/>
      <c r="O61" s="110"/>
      <c r="P61" s="118"/>
    </row>
    <row r="62" spans="1:16" ht="30" customHeight="1" x14ac:dyDescent="0.5">
      <c r="A62" s="270" t="s">
        <v>528</v>
      </c>
      <c r="B62" s="271"/>
      <c r="C62" s="271"/>
      <c r="D62" s="271"/>
      <c r="E62" s="271"/>
      <c r="F62" s="271"/>
      <c r="G62" s="271"/>
      <c r="H62" s="272"/>
      <c r="I62" s="272"/>
      <c r="J62" s="272"/>
      <c r="K62" s="272"/>
      <c r="L62" s="272"/>
      <c r="M62" s="272"/>
      <c r="N62" s="272"/>
      <c r="O62" s="272"/>
      <c r="P62" s="273"/>
    </row>
    <row r="63" spans="1:16" ht="42.75" customHeight="1" x14ac:dyDescent="0.5">
      <c r="A63" s="274" t="s">
        <v>529</v>
      </c>
      <c r="B63" s="274" t="s">
        <v>132</v>
      </c>
      <c r="C63" s="274"/>
      <c r="D63" s="276"/>
      <c r="E63" s="159"/>
      <c r="F63" s="274" t="s">
        <v>530</v>
      </c>
      <c r="G63" s="274" t="s">
        <v>527</v>
      </c>
      <c r="H63" s="275" t="s">
        <v>531</v>
      </c>
      <c r="I63" s="275"/>
      <c r="J63" s="274" t="s">
        <v>534</v>
      </c>
      <c r="K63" s="274" t="s">
        <v>535</v>
      </c>
      <c r="L63" s="161"/>
    </row>
    <row r="64" spans="1:16" ht="33.75" customHeight="1" x14ac:dyDescent="0.5">
      <c r="A64" s="274"/>
      <c r="B64" s="274"/>
      <c r="C64" s="274"/>
      <c r="D64" s="277"/>
      <c r="E64" s="160"/>
      <c r="F64" s="274"/>
      <c r="G64" s="274"/>
      <c r="H64" s="123" t="s">
        <v>532</v>
      </c>
      <c r="I64" s="123" t="s">
        <v>533</v>
      </c>
      <c r="J64" s="274"/>
      <c r="K64" s="274"/>
      <c r="L64" s="161"/>
    </row>
    <row r="65" spans="1:12" ht="18" x14ac:dyDescent="0.5">
      <c r="A65" s="124"/>
      <c r="B65" s="278"/>
      <c r="C65" s="279"/>
      <c r="D65" s="157"/>
      <c r="E65" s="157"/>
      <c r="F65" s="117"/>
      <c r="G65" s="117"/>
      <c r="H65" s="117"/>
      <c r="I65" s="117"/>
      <c r="J65" s="110"/>
      <c r="K65" s="117"/>
      <c r="L65" s="162"/>
    </row>
    <row r="66" spans="1:12" ht="22.5" customHeight="1" x14ac:dyDescent="0.5">
      <c r="A66" s="124"/>
      <c r="B66" s="278"/>
      <c r="C66" s="279"/>
      <c r="D66" s="157"/>
      <c r="E66" s="157"/>
      <c r="F66" s="117"/>
      <c r="G66" s="117"/>
      <c r="H66" s="117"/>
      <c r="I66" s="117"/>
      <c r="J66" s="110"/>
      <c r="K66" s="117"/>
      <c r="L66" s="162"/>
    </row>
    <row r="67" spans="1:12" ht="22.5" customHeight="1" x14ac:dyDescent="0.5">
      <c r="A67" s="124"/>
      <c r="B67" s="278"/>
      <c r="C67" s="279"/>
      <c r="D67" s="157"/>
      <c r="E67" s="157"/>
      <c r="F67" s="117"/>
      <c r="G67" s="117"/>
      <c r="H67" s="117"/>
      <c r="I67" s="117"/>
      <c r="J67" s="110"/>
      <c r="K67" s="117"/>
      <c r="L67" s="162"/>
    </row>
    <row r="68" spans="1:12" ht="22.5" customHeight="1" x14ac:dyDescent="0.5">
      <c r="A68" s="124"/>
      <c r="B68" s="278"/>
      <c r="C68" s="279"/>
      <c r="D68" s="157"/>
      <c r="E68" s="157"/>
      <c r="F68" s="117"/>
      <c r="G68" s="117"/>
      <c r="H68" s="117"/>
      <c r="I68" s="117"/>
      <c r="J68" s="110"/>
      <c r="K68" s="117"/>
      <c r="L68" s="162"/>
    </row>
    <row r="69" spans="1:12" ht="22.5" customHeight="1" x14ac:dyDescent="0.5">
      <c r="A69" s="124"/>
      <c r="B69" s="278"/>
      <c r="C69" s="279"/>
      <c r="D69" s="157"/>
      <c r="E69" s="157"/>
      <c r="F69" s="117"/>
      <c r="G69" s="117"/>
      <c r="H69" s="117"/>
      <c r="I69" s="117"/>
      <c r="J69" s="110"/>
      <c r="K69" s="117"/>
      <c r="L69" s="162"/>
    </row>
    <row r="70" spans="1:12" ht="22.5" customHeight="1" x14ac:dyDescent="0.5">
      <c r="A70" s="124"/>
      <c r="B70" s="278"/>
      <c r="C70" s="279"/>
      <c r="D70" s="157"/>
      <c r="E70" s="157"/>
      <c r="F70" s="117"/>
      <c r="G70" s="117"/>
      <c r="H70" s="117"/>
      <c r="I70" s="117"/>
      <c r="J70" s="110"/>
      <c r="K70" s="117"/>
      <c r="L70" s="162"/>
    </row>
    <row r="71" spans="1:12" ht="22.5" customHeight="1" x14ac:dyDescent="0.5">
      <c r="A71" s="124"/>
      <c r="B71" s="278"/>
      <c r="C71" s="279"/>
      <c r="D71" s="157"/>
      <c r="E71" s="157"/>
      <c r="F71" s="117"/>
      <c r="G71" s="117"/>
      <c r="H71" s="117"/>
      <c r="I71" s="117"/>
      <c r="J71" s="110"/>
      <c r="K71" s="117"/>
      <c r="L71" s="162"/>
    </row>
    <row r="72" spans="1:12" ht="22.5" customHeight="1" x14ac:dyDescent="0.5">
      <c r="A72" s="124"/>
      <c r="B72" s="278"/>
      <c r="C72" s="279"/>
      <c r="D72" s="157"/>
      <c r="E72" s="157"/>
      <c r="F72" s="117"/>
      <c r="G72" s="117"/>
      <c r="H72" s="117"/>
      <c r="I72" s="117"/>
      <c r="J72" s="110"/>
      <c r="K72" s="117"/>
      <c r="L72" s="162"/>
    </row>
    <row r="73" spans="1:12" ht="22.5" customHeight="1" x14ac:dyDescent="0.5">
      <c r="A73" s="124"/>
      <c r="B73" s="278"/>
      <c r="C73" s="279"/>
      <c r="D73" s="157"/>
      <c r="E73" s="157"/>
      <c r="F73" s="117"/>
      <c r="G73" s="117"/>
      <c r="H73" s="117"/>
      <c r="I73" s="117"/>
      <c r="J73" s="110"/>
      <c r="K73" s="117"/>
      <c r="L73" s="162"/>
    </row>
    <row r="74" spans="1:12" ht="22.5" customHeight="1" x14ac:dyDescent="0.5">
      <c r="A74" s="124"/>
      <c r="B74" s="278"/>
      <c r="C74" s="279"/>
      <c r="D74" s="157"/>
      <c r="E74" s="157"/>
      <c r="F74" s="117"/>
      <c r="G74" s="117"/>
      <c r="H74" s="117"/>
      <c r="I74" s="117"/>
      <c r="J74" s="110"/>
      <c r="K74" s="117"/>
      <c r="L74" s="162"/>
    </row>
    <row r="75" spans="1:12" ht="22.5" customHeight="1" x14ac:dyDescent="0.5">
      <c r="A75" s="124"/>
      <c r="B75" s="278"/>
      <c r="C75" s="279"/>
      <c r="D75" s="157"/>
      <c r="E75" s="157"/>
      <c r="F75" s="117"/>
      <c r="G75" s="117"/>
      <c r="H75" s="117"/>
      <c r="I75" s="117"/>
      <c r="J75" s="110"/>
      <c r="K75" s="117"/>
      <c r="L75" s="162"/>
    </row>
    <row r="76" spans="1:12" ht="22.5" customHeight="1" x14ac:dyDescent="0.5">
      <c r="A76" s="124"/>
      <c r="B76" s="278"/>
      <c r="C76" s="279"/>
      <c r="D76" s="157"/>
      <c r="E76" s="157"/>
      <c r="F76" s="117"/>
      <c r="G76" s="117"/>
      <c r="H76" s="117"/>
      <c r="I76" s="117"/>
      <c r="J76" s="110"/>
      <c r="K76" s="117"/>
      <c r="L76" s="162"/>
    </row>
    <row r="77" spans="1:12" ht="22.5" customHeight="1" x14ac:dyDescent="0.5">
      <c r="A77" s="124"/>
      <c r="B77" s="278"/>
      <c r="C77" s="279"/>
      <c r="D77" s="157"/>
      <c r="E77" s="157"/>
      <c r="F77" s="117"/>
      <c r="G77" s="117"/>
      <c r="H77" s="117"/>
      <c r="I77" s="117"/>
      <c r="J77" s="110"/>
      <c r="K77" s="117"/>
      <c r="L77" s="162"/>
    </row>
    <row r="78" spans="1:12" ht="22.5" customHeight="1" x14ac:dyDescent="0.5">
      <c r="A78" s="124"/>
      <c r="B78" s="278"/>
      <c r="C78" s="279"/>
      <c r="D78" s="157"/>
      <c r="E78" s="157"/>
      <c r="F78" s="117"/>
      <c r="G78" s="117"/>
      <c r="H78" s="117"/>
      <c r="I78" s="117"/>
      <c r="J78" s="110"/>
      <c r="K78" s="117"/>
      <c r="L78" s="162"/>
    </row>
    <row r="79" spans="1:12" ht="22.5" customHeight="1" x14ac:dyDescent="0.5">
      <c r="A79" s="124"/>
      <c r="B79" s="278"/>
      <c r="C79" s="279"/>
      <c r="D79" s="157"/>
      <c r="E79" s="157"/>
      <c r="F79" s="117"/>
      <c r="G79" s="117"/>
      <c r="H79" s="117"/>
      <c r="I79" s="117"/>
      <c r="J79" s="110"/>
      <c r="K79" s="117"/>
      <c r="L79" s="162"/>
    </row>
    <row r="80" spans="1:12" ht="22.5" customHeight="1" x14ac:dyDescent="0.5">
      <c r="A80" s="124"/>
      <c r="B80" s="278"/>
      <c r="C80" s="279"/>
      <c r="D80" s="157"/>
      <c r="E80" s="157"/>
      <c r="F80" s="117"/>
      <c r="G80" s="117"/>
      <c r="H80" s="117"/>
      <c r="I80" s="117"/>
      <c r="J80" s="110"/>
      <c r="K80" s="117"/>
      <c r="L80" s="162"/>
    </row>
    <row r="81" spans="1:12" ht="22.5" customHeight="1" x14ac:dyDescent="0.5">
      <c r="A81" s="124"/>
      <c r="B81" s="278"/>
      <c r="C81" s="279"/>
      <c r="D81" s="157"/>
      <c r="E81" s="157"/>
      <c r="F81" s="117"/>
      <c r="G81" s="117"/>
      <c r="H81" s="117"/>
      <c r="I81" s="117"/>
      <c r="J81" s="110"/>
      <c r="K81" s="117"/>
      <c r="L81" s="162"/>
    </row>
    <row r="82" spans="1:12" ht="22.5" customHeight="1" x14ac:dyDescent="0.5">
      <c r="A82" s="124"/>
      <c r="B82" s="278"/>
      <c r="C82" s="279"/>
      <c r="D82" s="157"/>
      <c r="E82" s="157"/>
      <c r="F82" s="117"/>
      <c r="G82" s="117"/>
      <c r="H82" s="117"/>
      <c r="I82" s="117"/>
      <c r="J82" s="110"/>
      <c r="K82" s="117"/>
      <c r="L82" s="162"/>
    </row>
  </sheetData>
  <autoFilter ref="A3:P60">
    <filterColumn colId="7" showButton="0"/>
    <filterColumn colId="12" showButton="0"/>
  </autoFilter>
  <mergeCells count="42">
    <mergeCell ref="B80:C80"/>
    <mergeCell ref="B81:C81"/>
    <mergeCell ref="B82:C82"/>
    <mergeCell ref="B70:C70"/>
    <mergeCell ref="B76:C76"/>
    <mergeCell ref="B77:C77"/>
    <mergeCell ref="B78:C78"/>
    <mergeCell ref="B79:C79"/>
    <mergeCell ref="B75:C75"/>
    <mergeCell ref="B74:C74"/>
    <mergeCell ref="B73:C73"/>
    <mergeCell ref="B72:C72"/>
    <mergeCell ref="B71:C71"/>
    <mergeCell ref="B69:C69"/>
    <mergeCell ref="B68:C68"/>
    <mergeCell ref="B67:C67"/>
    <mergeCell ref="B66:C66"/>
    <mergeCell ref="B65:C65"/>
    <mergeCell ref="A62:P62"/>
    <mergeCell ref="A63:A64"/>
    <mergeCell ref="H63:I63"/>
    <mergeCell ref="G63:G64"/>
    <mergeCell ref="F63:F64"/>
    <mergeCell ref="B63:C64"/>
    <mergeCell ref="K63:K64"/>
    <mergeCell ref="J63:J64"/>
    <mergeCell ref="D63:D64"/>
    <mergeCell ref="A1:P2"/>
    <mergeCell ref="C3:C4"/>
    <mergeCell ref="P3:P4"/>
    <mergeCell ref="M3:N3"/>
    <mergeCell ref="O3:O4"/>
    <mergeCell ref="A3:A4"/>
    <mergeCell ref="F3:F4"/>
    <mergeCell ref="H3:I3"/>
    <mergeCell ref="K3:K4"/>
    <mergeCell ref="J3:J4"/>
    <mergeCell ref="B3:B4"/>
    <mergeCell ref="G3:G4"/>
    <mergeCell ref="D3:D4"/>
    <mergeCell ref="E3:E4"/>
    <mergeCell ref="L3:L4"/>
  </mergeCells>
  <conditionalFormatting sqref="J5:J61 O5:O61">
    <cfRule type="cellIs" dxfId="7" priority="101" operator="between">
      <formula>15</formula>
      <formula>25</formula>
    </cfRule>
    <cfRule type="cellIs" dxfId="6" priority="102" operator="between">
      <formula>10</formula>
      <formula>14</formula>
    </cfRule>
    <cfRule type="cellIs" dxfId="5" priority="103" operator="between">
      <formula>5</formula>
      <formula>9</formula>
    </cfRule>
    <cfRule type="cellIs" dxfId="4" priority="104" operator="between">
      <formula>1</formula>
      <formula>4</formula>
    </cfRule>
  </conditionalFormatting>
  <conditionalFormatting sqref="J65:J82">
    <cfRule type="cellIs" dxfId="3" priority="1" operator="between">
      <formula>15</formula>
      <formula>25</formula>
    </cfRule>
    <cfRule type="cellIs" dxfId="2" priority="2" operator="between">
      <formula>10</formula>
      <formula>14</formula>
    </cfRule>
    <cfRule type="cellIs" dxfId="1" priority="3" operator="between">
      <formula>5</formula>
      <formula>9</formula>
    </cfRule>
    <cfRule type="cellIs" dxfId="0" priority="4" operator="between">
      <formula>1</formula>
      <formula>4</formula>
    </cfRule>
  </conditionalFormatting>
  <pageMargins left="0.7" right="0.7" top="0.75" bottom="0.75" header="0.3" footer="0.3"/>
  <pageSetup paperSize="9" scale="34" fitToHeight="0" orientation="landscape" r:id="rId1"/>
  <headerFooter>
    <oddFooter>&amp;Lرمز الوثيقة:  CED/F102/V1.0&amp;Cتاريخ الإصدار: 8/10/2017&amp;Rرقم الإصدار: 01</oddFooter>
  </headerFooter>
  <rowBreaks count="1" manualBreakCount="1">
    <brk id="7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Sheet1!$A$2:$A$5</xm:f>
          </x14:formula1>
          <xm:sqref>D5:D61</xm:sqref>
        </x14:dataValidation>
        <x14:dataValidation type="list" allowBlank="1" showInputMessage="1" showErrorMessage="1">
          <x14:formula1>
            <xm:f>Sheet1!$B$2:$B$6</xm:f>
          </x14:formula1>
          <xm:sqref>E5:E61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ملخص بالسنوات</vt:lpstr>
      <vt:lpstr>ملخص بمجالات التدقيق</vt:lpstr>
      <vt:lpstr>ملخص بالقطاعات</vt:lpstr>
      <vt:lpstr>ملخص بالإدارات</vt:lpstr>
      <vt:lpstr>إحصائيات المخاطر</vt:lpstr>
      <vt:lpstr>خطة التدقيق</vt:lpstr>
      <vt:lpstr>احصائيات المخاطر </vt:lpstr>
      <vt:lpstr>سجل المخاطر المجمع (الأولويات)</vt:lpstr>
      <vt:lpstr>سجل المخاطر الشامل - الأقسام</vt:lpstr>
      <vt:lpstr>Sheet2</vt:lpstr>
      <vt:lpstr>الية التقييم</vt:lpstr>
      <vt:lpstr>Sheet1</vt:lpstr>
      <vt:lpstr>'إحصائيات المخاطر'!Print_Area</vt:lpstr>
      <vt:lpstr>'سجل المخاطر الشامل - الأقسام'!Print_Area</vt:lpstr>
      <vt:lpstr>'ملخص بالقطاعات'!Print_Area</vt:lpstr>
      <vt:lpstr>'ملخص بمجالات التدقيق'!Print_Area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hsaleh</dc:creator>
  <cp:lastModifiedBy>Ali El Turk</cp:lastModifiedBy>
  <cp:lastPrinted>2017-10-03T05:10:03Z</cp:lastPrinted>
  <dcterms:created xsi:type="dcterms:W3CDTF">2011-12-15T11:08:05Z</dcterms:created>
  <dcterms:modified xsi:type="dcterms:W3CDTF">2018-12-24T12:51:29Z</dcterms:modified>
</cp:coreProperties>
</file>